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autoCompressPictures="0"/>
  <mc:AlternateContent xmlns:mc="http://schemas.openxmlformats.org/markup-compatibility/2006">
    <mc:Choice Requires="x15">
      <x15ac:absPath xmlns:x15ac="http://schemas.microsoft.com/office/spreadsheetml/2010/11/ac" url="H:\j2b_lrcp\PC\CCO\HR_Staffing_Algorithms\CCO_Staffing_Working_Group_2020\A_New_Staffing_Algorithm_2021\A_Algorithm_versions\A_Final_version\A_COMP_FINAL\RO Physics Staffing Model\"/>
    </mc:Choice>
  </mc:AlternateContent>
  <xr:revisionPtr revIDLastSave="0" documentId="13_ncr:1_{BFE359AB-AF6C-4C5E-ABFD-D943E860161F}" xr6:coauthVersionLast="47" xr6:coauthVersionMax="47" xr10:uidLastSave="{00000000-0000-0000-0000-000000000000}"/>
  <bookViews>
    <workbookView xWindow="-120" yWindow="-120" windowWidth="29040" windowHeight="15840" tabRatio="602" xr2:uid="{00000000-000D-0000-FFFF-FFFF00000000}"/>
  </bookViews>
  <sheets>
    <sheet name="Read me First" sheetId="9" r:id="rId1"/>
    <sheet name="ProgramSheet" sheetId="8" state="hidden" r:id="rId2"/>
    <sheet name="Staffing Prediction" sheetId="5" r:id="rId3"/>
    <sheet name="Ontario 2021 FTE_Weights" sheetId="3" r:id="rId4"/>
    <sheet name="Custom FTE_Weights" sheetId="7" r:id="rId5"/>
  </sheets>
  <definedNames>
    <definedName name="_Hlk2195010" localSheetId="0">'Read me First'!$A$15</definedName>
    <definedName name="WeightSheet">'Staffing Prediction'!$E$3</definedName>
    <definedName name="Worksheet_Names">ProgramSheet!$A$2:$A$3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5" l="1"/>
  <c r="A58" i="7"/>
  <c r="A67" i="5"/>
  <c r="E3" i="7"/>
  <c r="E3" i="3"/>
  <c r="C58" i="5"/>
  <c r="C51" i="5"/>
  <c r="A9" i="7" l="1"/>
  <c r="A10" i="7"/>
  <c r="A11" i="7"/>
  <c r="A12" i="7"/>
  <c r="A13" i="7"/>
  <c r="A14" i="7"/>
  <c r="A15" i="7"/>
  <c r="A16" i="7"/>
  <c r="A17" i="7"/>
  <c r="A18" i="7"/>
  <c r="A19" i="7"/>
  <c r="A20" i="7"/>
  <c r="A22" i="7"/>
  <c r="A23" i="7"/>
  <c r="A24" i="7"/>
  <c r="A25" i="7"/>
  <c r="A26" i="7"/>
  <c r="A27" i="7"/>
  <c r="A28" i="7"/>
  <c r="A29" i="7"/>
  <c r="A30" i="7"/>
  <c r="A31" i="7"/>
  <c r="A32" i="7"/>
  <c r="A33" i="7"/>
  <c r="A34" i="7"/>
  <c r="A35" i="7"/>
  <c r="A36" i="7"/>
  <c r="A37" i="7"/>
  <c r="A21" i="7"/>
  <c r="A38" i="7"/>
  <c r="A39" i="7"/>
  <c r="A40" i="7"/>
  <c r="A41" i="7"/>
  <c r="A42" i="7"/>
  <c r="A43" i="7"/>
  <c r="A44" i="7"/>
  <c r="A45" i="7"/>
  <c r="A46" i="7"/>
  <c r="A47" i="7"/>
  <c r="A48" i="7"/>
  <c r="A49" i="7"/>
  <c r="A50" i="7"/>
  <c r="A51" i="7"/>
  <c r="A52" i="7"/>
  <c r="A53" i="7"/>
  <c r="A54" i="7"/>
  <c r="A55" i="7"/>
  <c r="A56" i="7"/>
  <c r="A57" i="7"/>
  <c r="A59" i="7"/>
  <c r="A60" i="7"/>
  <c r="A61" i="7"/>
  <c r="A62" i="7"/>
  <c r="A63" i="7"/>
  <c r="A64" i="7"/>
  <c r="A65" i="7"/>
  <c r="A66" i="7"/>
  <c r="A8" i="7"/>
  <c r="F51" i="5"/>
  <c r="C9" i="5"/>
  <c r="F11" i="5"/>
  <c r="G51" i="5"/>
  <c r="C10" i="5"/>
  <c r="H51" i="5"/>
  <c r="E12" i="5"/>
  <c r="D10" i="5"/>
  <c r="C11" i="5"/>
  <c r="E51" i="5"/>
  <c r="E11" i="5"/>
  <c r="H10" i="5"/>
  <c r="G11" i="5"/>
  <c r="E10" i="5"/>
  <c r="D11" i="5"/>
  <c r="F10" i="5"/>
  <c r="G10" i="5"/>
  <c r="H11" i="5"/>
  <c r="D51" i="5"/>
  <c r="H7" i="5" l="1"/>
  <c r="G7" i="5"/>
  <c r="F7" i="5"/>
  <c r="E7" i="5"/>
  <c r="D7" i="5"/>
  <c r="H6" i="5"/>
  <c r="G6" i="5"/>
  <c r="F6" i="5"/>
  <c r="E6" i="5"/>
  <c r="D6" i="5"/>
  <c r="C7" i="5"/>
  <c r="C6" i="5"/>
  <c r="C56" i="5"/>
  <c r="B47" i="5" l="1"/>
  <c r="A17" i="5" l="1"/>
  <c r="A34" i="5"/>
  <c r="A25" i="5"/>
  <c r="A26" i="5"/>
  <c r="A62" i="5"/>
  <c r="A66" i="5"/>
  <c r="A64" i="5"/>
  <c r="A59" i="5"/>
  <c r="A48" i="5"/>
  <c r="A52" i="5"/>
  <c r="A49" i="5"/>
  <c r="A50" i="5"/>
  <c r="A51" i="5"/>
  <c r="A23" i="5"/>
  <c r="A18" i="5"/>
  <c r="A19" i="5"/>
  <c r="A20" i="5"/>
  <c r="A22" i="5"/>
  <c r="A24" i="5"/>
  <c r="A27" i="5"/>
  <c r="A28" i="5"/>
  <c r="A29" i="5"/>
  <c r="A30" i="5"/>
  <c r="A31" i="5"/>
  <c r="A32" i="5"/>
  <c r="A33" i="5"/>
  <c r="A35" i="5"/>
  <c r="A36" i="5"/>
  <c r="A37" i="5"/>
  <c r="A21" i="5"/>
  <c r="A38" i="5"/>
  <c r="A39" i="5"/>
  <c r="A40" i="5"/>
  <c r="A41" i="5"/>
  <c r="A42" i="5"/>
  <c r="A43" i="5"/>
  <c r="A44" i="5"/>
  <c r="A45" i="5"/>
  <c r="A46" i="5"/>
  <c r="A47" i="5"/>
  <c r="A15" i="5"/>
  <c r="A16" i="5"/>
  <c r="A54" i="5"/>
  <c r="A55" i="5"/>
  <c r="A56" i="5"/>
  <c r="A57" i="5"/>
  <c r="A58" i="5"/>
  <c r="A1" i="7"/>
  <c r="A2" i="7"/>
  <c r="A3" i="7"/>
  <c r="A3" i="8"/>
  <c r="A5" i="7"/>
  <c r="A6" i="7"/>
  <c r="A7" i="7"/>
  <c r="A2" i="8"/>
  <c r="A7" i="5"/>
  <c r="A8" i="5"/>
  <c r="A9" i="5"/>
  <c r="A10" i="5"/>
  <c r="A11" i="5"/>
  <c r="A12" i="5"/>
  <c r="A14" i="5"/>
  <c r="A53" i="5"/>
  <c r="A60" i="5"/>
  <c r="A61" i="5"/>
  <c r="A63" i="5"/>
  <c r="C57" i="5"/>
  <c r="H56" i="5"/>
  <c r="H55" i="5"/>
  <c r="H57" i="5"/>
  <c r="C55" i="5"/>
  <c r="H54" i="5"/>
  <c r="C54" i="5"/>
  <c r="H58" i="5"/>
  <c r="H59" i="5" l="1"/>
  <c r="C59" i="5"/>
  <c r="G39" i="5"/>
  <c r="D41" i="5"/>
  <c r="C39" i="5"/>
  <c r="E26" i="5"/>
  <c r="C25" i="5"/>
  <c r="C40" i="5"/>
  <c r="G32" i="5"/>
  <c r="D40" i="5"/>
  <c r="C35" i="5"/>
  <c r="E37" i="5"/>
  <c r="G12" i="5"/>
  <c r="E57" i="5"/>
  <c r="H23" i="5"/>
  <c r="F57" i="5"/>
  <c r="G34" i="5"/>
  <c r="C44" i="5"/>
  <c r="D25" i="5"/>
  <c r="E28" i="5"/>
  <c r="E42" i="5"/>
  <c r="G38" i="5"/>
  <c r="G18" i="5"/>
  <c r="H47" i="5"/>
  <c r="D9" i="5"/>
  <c r="D23" i="5"/>
  <c r="G37" i="5"/>
  <c r="E34" i="5"/>
  <c r="C47" i="5"/>
  <c r="H34" i="5"/>
  <c r="D32" i="5"/>
  <c r="F41" i="5"/>
  <c r="H12" i="5"/>
  <c r="G54" i="5"/>
  <c r="D29" i="5"/>
  <c r="F27" i="5"/>
  <c r="H18" i="5"/>
  <c r="F44" i="5"/>
  <c r="D44" i="5"/>
  <c r="D54" i="5"/>
  <c r="C37" i="5"/>
  <c r="G28" i="5"/>
  <c r="D17" i="5"/>
  <c r="G31" i="5"/>
  <c r="H39" i="5"/>
  <c r="F25" i="5"/>
  <c r="F37" i="5"/>
  <c r="H31" i="5"/>
  <c r="D55" i="5"/>
  <c r="C22" i="5"/>
  <c r="H30" i="5"/>
  <c r="H38" i="5"/>
  <c r="C26" i="5"/>
  <c r="H9" i="5"/>
  <c r="D57" i="5"/>
  <c r="G25" i="5"/>
  <c r="G35" i="5"/>
  <c r="E54" i="5"/>
  <c r="G47" i="5"/>
  <c r="D39" i="5"/>
  <c r="D26" i="5"/>
  <c r="E32" i="5"/>
  <c r="E25" i="5"/>
  <c r="D27" i="5"/>
  <c r="E41" i="5"/>
  <c r="H44" i="5"/>
  <c r="E36" i="5"/>
  <c r="G36" i="5"/>
  <c r="H36" i="5"/>
  <c r="C34" i="5"/>
  <c r="H46" i="5"/>
  <c r="E35" i="5"/>
  <c r="H43" i="5"/>
  <c r="E30" i="5"/>
  <c r="F56" i="5"/>
  <c r="E20" i="5"/>
  <c r="F9" i="5"/>
  <c r="E56" i="5"/>
  <c r="D36" i="5"/>
  <c r="F22" i="5"/>
  <c r="D28" i="5"/>
  <c r="D56" i="5"/>
  <c r="G19" i="5"/>
  <c r="H22" i="5"/>
  <c r="D22" i="5"/>
  <c r="E21" i="5"/>
  <c r="F30" i="5"/>
  <c r="G42" i="5"/>
  <c r="C27" i="5"/>
  <c r="H41" i="5"/>
  <c r="F55" i="5"/>
  <c r="G29" i="5"/>
  <c r="C43" i="5"/>
  <c r="F20" i="5"/>
  <c r="H27" i="5"/>
  <c r="E43" i="5"/>
  <c r="C46" i="5"/>
  <c r="G30" i="5"/>
  <c r="C20" i="5"/>
  <c r="C36" i="5"/>
  <c r="C28" i="5"/>
  <c r="E27" i="5"/>
  <c r="D37" i="5"/>
  <c r="C32" i="5"/>
  <c r="E18" i="5"/>
  <c r="C31" i="5"/>
  <c r="G40" i="5"/>
  <c r="G21" i="5"/>
  <c r="F35" i="5"/>
  <c r="G9" i="5"/>
  <c r="E40" i="5"/>
  <c r="F38" i="5"/>
  <c r="C42" i="5"/>
  <c r="F23" i="5"/>
  <c r="F32" i="5"/>
  <c r="F54" i="5"/>
  <c r="E17" i="5"/>
  <c r="H35" i="5"/>
  <c r="E23" i="5"/>
  <c r="D18" i="5"/>
  <c r="G20" i="5"/>
  <c r="H37" i="5"/>
  <c r="F34" i="5"/>
  <c r="C17" i="5"/>
  <c r="F17" i="5"/>
  <c r="H26" i="5"/>
  <c r="F31" i="5"/>
  <c r="G58" i="5"/>
  <c r="C41" i="5"/>
  <c r="D43" i="5"/>
  <c r="H20" i="5"/>
  <c r="H21" i="5"/>
  <c r="D34" i="5"/>
  <c r="D19" i="5"/>
  <c r="F43" i="5"/>
  <c r="H32" i="5"/>
  <c r="E55" i="5"/>
  <c r="C12" i="5"/>
  <c r="E38" i="5"/>
  <c r="D30" i="5"/>
  <c r="F26" i="5"/>
  <c r="F40" i="5"/>
  <c r="C18" i="5"/>
  <c r="G57" i="5"/>
  <c r="D20" i="5"/>
  <c r="G26" i="5"/>
  <c r="G27" i="5"/>
  <c r="E44" i="5"/>
  <c r="E39" i="5"/>
  <c r="H17" i="5"/>
  <c r="E46" i="5"/>
  <c r="F42" i="5"/>
  <c r="E29" i="5"/>
  <c r="D42" i="5"/>
  <c r="H19" i="5"/>
  <c r="D47" i="5"/>
  <c r="C38" i="5"/>
  <c r="E58" i="5"/>
  <c r="F47" i="5"/>
  <c r="F29" i="5"/>
  <c r="H25" i="5"/>
  <c r="E47" i="5"/>
  <c r="F18" i="5"/>
  <c r="E9" i="5"/>
  <c r="F21" i="5"/>
  <c r="D58" i="5"/>
  <c r="E22" i="5"/>
  <c r="E19" i="5"/>
  <c r="G56" i="5"/>
  <c r="F19" i="5"/>
  <c r="G44" i="5"/>
  <c r="G22" i="5"/>
  <c r="F58" i="5"/>
  <c r="E31" i="5"/>
  <c r="H42" i="5"/>
  <c r="F28" i="5"/>
  <c r="G23" i="5"/>
  <c r="D21" i="5"/>
  <c r="F36" i="5"/>
  <c r="H28" i="5"/>
  <c r="D38" i="5"/>
  <c r="G43" i="5"/>
  <c r="G46" i="5"/>
  <c r="D35" i="5"/>
  <c r="F39" i="5"/>
  <c r="G17" i="5"/>
  <c r="H40" i="5"/>
  <c r="F12" i="5"/>
  <c r="C29" i="5"/>
  <c r="C19" i="5"/>
  <c r="C21" i="5"/>
  <c r="F46" i="5"/>
  <c r="D46" i="5"/>
  <c r="C30" i="5"/>
  <c r="H29" i="5"/>
  <c r="D31" i="5"/>
  <c r="G55" i="5"/>
  <c r="C23" i="5"/>
  <c r="G41" i="5"/>
  <c r="D12" i="5"/>
  <c r="D13" i="5" l="1"/>
  <c r="E59" i="5"/>
  <c r="G59" i="5"/>
  <c r="H13" i="5"/>
  <c r="C13" i="5"/>
  <c r="E13" i="5"/>
  <c r="F13" i="5"/>
  <c r="F59" i="5"/>
  <c r="D59" i="5"/>
  <c r="G13" i="5"/>
  <c r="E45" i="5"/>
  <c r="D45" i="5"/>
  <c r="F45" i="5"/>
  <c r="H45" i="5"/>
  <c r="C45" i="5"/>
  <c r="G45" i="5"/>
  <c r="H48" i="5" l="1"/>
  <c r="D48" i="5"/>
  <c r="E48" i="5"/>
  <c r="F48" i="5"/>
  <c r="C48" i="5"/>
  <c r="G48" i="5"/>
  <c r="H50" i="5"/>
  <c r="G50" i="5"/>
  <c r="C50" i="5"/>
  <c r="F50" i="5"/>
  <c r="D50" i="5"/>
  <c r="E50" i="5"/>
  <c r="E52" i="5" l="1"/>
  <c r="D52" i="5"/>
  <c r="H52" i="5"/>
  <c r="G52" i="5"/>
  <c r="C52" i="5"/>
  <c r="F52" i="5"/>
  <c r="E61" i="5"/>
  <c r="C61" i="5"/>
  <c r="E63" i="5"/>
  <c r="D63" i="5"/>
  <c r="D61" i="5"/>
  <c r="H63" i="5"/>
  <c r="G63" i="5"/>
  <c r="H61" i="5"/>
  <c r="G61" i="5"/>
  <c r="F61" i="5"/>
  <c r="F63" i="5"/>
  <c r="D64" i="5" l="1"/>
  <c r="D66" i="5" s="1"/>
  <c r="D75" i="5" s="1"/>
  <c r="E64" i="5"/>
  <c r="E66" i="5" s="1"/>
  <c r="E76" i="5" s="1"/>
  <c r="H64" i="5"/>
  <c r="H66" i="5" s="1"/>
  <c r="H72" i="5" s="1"/>
  <c r="G64" i="5"/>
  <c r="G66" i="5" s="1"/>
  <c r="G76" i="5" s="1"/>
  <c r="C62" i="5"/>
  <c r="F64" i="5"/>
  <c r="F66" i="5" s="1"/>
  <c r="F73" i="5" s="1"/>
  <c r="C63" i="5"/>
  <c r="D72" i="5" l="1"/>
  <c r="H76" i="5"/>
  <c r="H75" i="5"/>
  <c r="H73" i="5"/>
  <c r="D73" i="5"/>
  <c r="E73" i="5"/>
  <c r="E75" i="5"/>
  <c r="E72" i="5"/>
  <c r="D76" i="5"/>
  <c r="F75" i="5"/>
  <c r="G72" i="5"/>
  <c r="G73" i="5"/>
  <c r="G75" i="5"/>
  <c r="C64" i="5"/>
  <c r="C66" i="5" s="1"/>
  <c r="C75" i="5" s="1"/>
  <c r="F76" i="5"/>
  <c r="F72" i="5"/>
  <c r="C72" i="5" l="1"/>
  <c r="C73" i="5"/>
  <c r="C76" i="5"/>
  <c r="B67" i="5"/>
</calcChain>
</file>

<file path=xl/sharedStrings.xml><?xml version="1.0" encoding="utf-8"?>
<sst xmlns="http://schemas.openxmlformats.org/spreadsheetml/2006/main" count="156" uniqueCount="138">
  <si>
    <t>Physicist</t>
  </si>
  <si>
    <t>Electronics</t>
  </si>
  <si>
    <t>WORKLOAD</t>
  </si>
  <si>
    <t>FTE Weighting Factor</t>
  </si>
  <si>
    <t>Physics</t>
  </si>
  <si>
    <t>Engineering</t>
  </si>
  <si>
    <t>Mechanical</t>
  </si>
  <si>
    <t>Worksheet Names</t>
  </si>
  <si>
    <t>j2b@uwo.ca</t>
  </si>
  <si>
    <t>Programming Credit</t>
  </si>
  <si>
    <t>Version</t>
  </si>
  <si>
    <t>Instructions</t>
  </si>
  <si>
    <t>Algorithm for Medical Physics Staffing in Radiation Oncology</t>
  </si>
  <si>
    <t>Staffing Predictions</t>
  </si>
  <si>
    <t>Ontario_FTE_Weights</t>
  </si>
  <si>
    <t>Custom_FTE_Weights</t>
  </si>
  <si>
    <t>Contents</t>
  </si>
  <si>
    <t>Main Authors:</t>
  </si>
  <si>
    <t>Computer</t>
  </si>
  <si>
    <t>Support</t>
  </si>
  <si>
    <t>Please Select &gt;</t>
  </si>
  <si>
    <t>Definitions</t>
  </si>
  <si>
    <r>
      <t>FTE Weight</t>
    </r>
    <r>
      <rPr>
        <sz val="12"/>
        <color theme="1"/>
        <rFont val="Calibri"/>
        <family val="2"/>
        <scheme val="minor"/>
      </rPr>
      <t xml:space="preserve">  - </t>
    </r>
  </si>
  <si>
    <t>FTE</t>
  </si>
  <si>
    <t xml:space="preserve">Full Time Equivalent. This refers to the paid working hours for an employee working full-time for one full year. </t>
  </si>
  <si>
    <t>In Ontario, Canada 1 FTE = 37.5 hours per week x 52 weeks = 1950 paid hours per year.</t>
  </si>
  <si>
    <t>Carol Johnson, Physics &amp; Engineering Department, London Regional Cancer Program, Ontario Canada</t>
  </si>
  <si>
    <t xml:space="preserve">Other </t>
  </si>
  <si>
    <t>Staff</t>
  </si>
  <si>
    <t>Radiation Oncology Residents</t>
  </si>
  <si>
    <t xml:space="preserve">Baseline </t>
  </si>
  <si>
    <t>per student</t>
  </si>
  <si>
    <t>Bottom Tabs</t>
  </si>
  <si>
    <t>x-ray C-arm</t>
  </si>
  <si>
    <t>Cobalt-60 unit</t>
  </si>
  <si>
    <t>Orthovoltage x-ray</t>
  </si>
  <si>
    <t>Ultrasound Imaging</t>
  </si>
  <si>
    <t>CLINICAL PROCEDURES</t>
  </si>
  <si>
    <t>PET-CT Scanner</t>
  </si>
  <si>
    <t>MR Simulator</t>
  </si>
  <si>
    <t>HDR unit</t>
  </si>
  <si>
    <t>SubTotal (Clinical Procedures)</t>
  </si>
  <si>
    <t>Administrative workload placed on Department Head and Supervisors</t>
  </si>
  <si>
    <t>CT Simulator</t>
  </si>
  <si>
    <t>Assistant/Associate</t>
  </si>
  <si>
    <t>Other</t>
  </si>
  <si>
    <t>EDUCATION &amp; TRAINING (of future staff)</t>
  </si>
  <si>
    <t>Grand Total (FTE) - all staff reporting to Medical Physics Department</t>
  </si>
  <si>
    <t xml:space="preserve">Weight is normalized per </t>
  </si>
  <si>
    <t>Carol.Johnson@lhsc.on.ca</t>
  </si>
  <si>
    <t xml:space="preserve">Physics </t>
  </si>
  <si>
    <t>Electrical</t>
  </si>
  <si>
    <t>Major Equipment</t>
  </si>
  <si>
    <r>
      <rPr>
        <b/>
        <sz val="10"/>
        <rFont val="Verdana"/>
        <family val="2"/>
      </rPr>
      <t xml:space="preserve">Minor Equipment </t>
    </r>
    <r>
      <rPr>
        <sz val="10"/>
        <rFont val="Verdana"/>
        <family val="2"/>
      </rPr>
      <t xml:space="preserve">                                              </t>
    </r>
  </si>
  <si>
    <t>Treatment Planning System - External Beam (1 per vendor)</t>
  </si>
  <si>
    <t>Treatment Planning System - Brachytherapy (1 per vendor)</t>
  </si>
  <si>
    <t>Medical</t>
  </si>
  <si>
    <t xml:space="preserve">Type in Your Data Below </t>
  </si>
  <si>
    <t>Support for Physics</t>
  </si>
  <si>
    <t>for Physics</t>
  </si>
  <si>
    <t>e.g. Dosimetrists</t>
  </si>
  <si>
    <t>Responsibilities</t>
  </si>
  <si>
    <t>Grand Total (FTE) per staff type (All duties included)</t>
  </si>
  <si>
    <t>Radiation Oncology Information System (ROIS) (1 per vendor)</t>
  </si>
  <si>
    <t>Secondary Dose Calculation Programs (e.g. Mobius, RadCalc)</t>
  </si>
  <si>
    <t>Gating or motion management system (1 per vendor)</t>
  </si>
  <si>
    <t>Megavoltage (MV) Treatment Systems</t>
  </si>
  <si>
    <t>Standard LINAC</t>
  </si>
  <si>
    <t>Clinical Physics Residents</t>
  </si>
  <si>
    <t>Gamma/Cyber Knife</t>
  </si>
  <si>
    <t>Your Ideal Staffing level (best estimate)</t>
  </si>
  <si>
    <t>Current Staffing Level (with approved budget)</t>
  </si>
  <si>
    <t>MR-LINAC</t>
  </si>
  <si>
    <t>Tomotherapy Unit</t>
  </si>
  <si>
    <t>Robotic LINAC</t>
  </si>
  <si>
    <t>MalkoskeK@rvh.on.ca</t>
  </si>
  <si>
    <t>Dr. J. Battista</t>
  </si>
  <si>
    <t>Please acknowledge the authors in any presentations and publications.</t>
  </si>
  <si>
    <t>Default full-time equivalent (FTE) coefficients as an example for Ontario, Canada. Cannot be modified.</t>
  </si>
  <si>
    <t>Program Sheet</t>
  </si>
  <si>
    <t>Fraction of FTE hours consumed per stated workload unit for each staff category. See "Weights" Tabs.</t>
  </si>
  <si>
    <t>carjohnson@gmail.com</t>
  </si>
  <si>
    <t>Radiation Therapy Students and Undergraduate Term Students</t>
  </si>
  <si>
    <t>Graduate Students (M.Sc./Ph.D. thesis supervision)</t>
  </si>
  <si>
    <r>
      <t xml:space="preserve">Administrative workload </t>
    </r>
    <r>
      <rPr>
        <b/>
        <i/>
        <sz val="10"/>
        <color indexed="8"/>
        <rFont val="Verdana"/>
        <family val="2"/>
      </rPr>
      <t>generated by</t>
    </r>
    <r>
      <rPr>
        <sz val="10"/>
        <color indexed="8"/>
        <rFont val="Verdana"/>
        <family val="2"/>
      </rPr>
      <t xml:space="preserve"> each staff category (Human Resources procedures)</t>
    </r>
  </si>
  <si>
    <t>Coverage for holidays, vacation, continuing education, site visits</t>
  </si>
  <si>
    <t>Enter workload data in this worksheet (Green Cells ONLY, Blue Cells only with justification)</t>
  </si>
  <si>
    <t>Read me First</t>
  </si>
  <si>
    <t>User's Guide. This sheet!</t>
  </si>
  <si>
    <t xml:space="preserve"> "Other Staff" entry is hidden - it had historically been used for dosimetrists reporting directly to the Medical Physics Department. If needed, use the Custom Weights.</t>
  </si>
  <si>
    <t>Experimental FTE coefficients that the user can modify for local working conditions in other jurisdictions.</t>
  </si>
  <si>
    <t>Has an explicit column for dosimetrists (treatment planners), assuming that they report administratively and technically to the Medical Physics Department.</t>
  </si>
  <si>
    <t>SRS collimator (cone) sets</t>
  </si>
  <si>
    <t>LDR unit, Seed Implant Program</t>
  </si>
  <si>
    <t>Conventional x-ray Simulator</t>
  </si>
  <si>
    <t>Equipment Specification, Evaluation, and Procurement (automatic % of FTEs in support of all equipment)</t>
  </si>
  <si>
    <r>
      <t xml:space="preserve">CLINICAL EQUIPMENT. </t>
    </r>
    <r>
      <rPr>
        <sz val="11"/>
        <color rgb="FF000000"/>
        <rFont val="Verdana"/>
        <family val="2"/>
      </rPr>
      <t>D</t>
    </r>
    <r>
      <rPr>
        <sz val="10"/>
        <color rgb="FF000000"/>
        <rFont val="Verdana"/>
        <family val="2"/>
      </rPr>
      <t>ose calibration, quality assurance, commissioning, maintenance.</t>
    </r>
  </si>
  <si>
    <t>CAUTION: All Cells can be changed</t>
  </si>
  <si>
    <t>Training of in-house staff  (e.g. dosimetrists/planners,  physics assistants/associates, therapists) - automatically counted from number of accelerators and TPS only.</t>
  </si>
  <si>
    <t>K. Malkoske</t>
  </si>
  <si>
    <t>Use pull-down menu (cell F4) to select and apply one of the following FTE Weights Matrices:</t>
  </si>
  <si>
    <t>IT</t>
  </si>
  <si>
    <t>Radiation treated cases per year - baseline data including all modalities (external beam therapy or brachytherapy).     Example - R21 metric in Ontario, Canada, or number of distinct patients treated annually.  Approximately 1 physicist hour per case. (baseline).</t>
  </si>
  <si>
    <t>Complex cases that require additional physics resources. Default caseload is 25% of total annual cases.  Additional 2 physicist hours per complex case.</t>
  </si>
  <si>
    <t>Highly specialized cases that require significantly more physics resources. Default caseload is 1% of total annual cases.  Additional 5 physicist hours per highly specialized case.</t>
  </si>
  <si>
    <t>Brachytherapy - (fractions/yr). Include permanent implants (i.e. 1 fraction) and multi-fraction afterloading</t>
  </si>
  <si>
    <t>SubTotal (Clinical procedures, FTE)</t>
  </si>
  <si>
    <r>
      <t xml:space="preserve">Enter the </t>
    </r>
    <r>
      <rPr>
        <u/>
        <sz val="11"/>
        <color rgb="FF000000"/>
        <rFont val="Verdana"/>
        <family val="2"/>
      </rPr>
      <t>number</t>
    </r>
    <r>
      <rPr>
        <sz val="11"/>
        <color rgb="FF000000"/>
        <rFont val="Verdana"/>
        <family val="2"/>
      </rPr>
      <t xml:space="preserve"> of each device (may include partial utilization fraction during a year).</t>
    </r>
  </si>
  <si>
    <t>Proton Accelerator</t>
  </si>
  <si>
    <t>SubTotal (Clinical equipment, FTE)</t>
  </si>
  <si>
    <t>CORE SERVICES</t>
  </si>
  <si>
    <r>
      <t xml:space="preserve">Clinical protocol development, implementation &amp; maintenance - </t>
    </r>
    <r>
      <rPr>
        <sz val="10"/>
        <color rgb="FFFF0000"/>
        <rFont val="Verdana"/>
        <family val="2"/>
      </rPr>
      <t xml:space="preserve"> Default 20% of above FTE SubTotals. </t>
    </r>
  </si>
  <si>
    <t>Radiation incident investigations and Quality Assurance oversight</t>
  </si>
  <si>
    <t>SubTotal (Core services, FTE)</t>
  </si>
  <si>
    <t>SubTotal (Education &amp; training, FTE)</t>
  </si>
  <si>
    <t>ADMINISTRATION</t>
  </si>
  <si>
    <t>SubTotal (Adminstration, FTE)</t>
  </si>
  <si>
    <t>Ontario 2021 FTE_Weights</t>
  </si>
  <si>
    <t>Staffing Ratios</t>
  </si>
  <si>
    <t>Staffing Comparisons</t>
  </si>
  <si>
    <t>Algorithm versus current staffing (FTE)</t>
  </si>
  <si>
    <t>Algorithm versus ideal staffing (FTE)</t>
  </si>
  <si>
    <t>Algorithm predicted staff (FTE) per MV treatment system</t>
  </si>
  <si>
    <t>Treated cases per algorithm predicted FTEs</t>
  </si>
  <si>
    <t>https://doi.org/10.1002/acm2.13364</t>
  </si>
  <si>
    <t>Do not delete or modify this sheet used for programming requirements (hidden by default)</t>
  </si>
  <si>
    <r>
      <rPr>
        <b/>
        <sz val="14"/>
        <color theme="4"/>
        <rFont val="Calibri"/>
        <family val="2"/>
        <scheme val="minor"/>
      </rPr>
      <t>BLUE</t>
    </r>
    <r>
      <rPr>
        <b/>
        <sz val="14"/>
        <color theme="1"/>
        <rFont val="Calibri"/>
        <family val="2"/>
        <scheme val="minor"/>
      </rPr>
      <t xml:space="preserve"> cells are automatically filled with default values. They should only be overridden with justification. </t>
    </r>
  </si>
  <si>
    <r>
      <rPr>
        <b/>
        <sz val="14"/>
        <color theme="0" tint="-0.499984740745262"/>
        <rFont val="Calibri"/>
        <family val="2"/>
        <scheme val="minor"/>
      </rPr>
      <t>GREY</t>
    </r>
    <r>
      <rPr>
        <b/>
        <sz val="14"/>
        <color theme="1"/>
        <rFont val="Calibri"/>
        <family val="2"/>
        <scheme val="minor"/>
      </rPr>
      <t xml:space="preserve"> cells should not be altered.</t>
    </r>
  </si>
  <si>
    <r>
      <t>GREEN</t>
    </r>
    <r>
      <rPr>
        <b/>
        <sz val="14"/>
        <rFont val="Calibri"/>
        <family val="2"/>
        <scheme val="minor"/>
      </rPr>
      <t xml:space="preserve"> cells are for data entry</t>
    </r>
  </si>
  <si>
    <t>WHITE cells specify definitions and show FTE component calculations</t>
  </si>
  <si>
    <r>
      <rPr>
        <b/>
        <sz val="14"/>
        <color theme="3"/>
        <rFont val="Calibri"/>
        <family val="2"/>
      </rPr>
      <t xml:space="preserve">The results from this spreadsheet provide </t>
    </r>
    <r>
      <rPr>
        <b/>
        <u/>
        <sz val="14"/>
        <color theme="3"/>
        <rFont val="Calibri"/>
        <family val="2"/>
      </rPr>
      <t xml:space="preserve">estimates </t>
    </r>
    <r>
      <rPr>
        <b/>
        <sz val="14"/>
        <color theme="3"/>
        <rFont val="Calibri"/>
        <family val="2"/>
      </rPr>
      <t xml:space="preserve">of required staffing levels. The authors assume no liability for inaccuracy and for any clinical consequences based on applying the predicted levels of staffing. Ontario Weights were adjusted to match staffing levels in  cancer centres of Ontario, Canada in 2018-19. It is a guideline and has not been formally endorsed by Ontario Health-Cancer Care Ontario (including it's Physics Professional Affairs Committee), or Canada's COMP organization. </t>
    </r>
  </si>
  <si>
    <t>See published article (2021 JACMP) by K. Malkoske et al. for additional details on the algorithm and its input paramaters.</t>
  </si>
  <si>
    <t>QA Equipment (automatic 1 system per facility)</t>
  </si>
  <si>
    <t>Classroom/Laboratory Teaching - number of university half-courses (i.e., where a half course entails 45 hours of didactic student contact, typical of a full semester course). For shorter course, use fractions.</t>
  </si>
  <si>
    <t>Other similar (Enter here)</t>
  </si>
  <si>
    <t>October 20,2023</t>
  </si>
  <si>
    <t>Corrections to Teaching workload description and RSO equipment counting to include "Other" devices</t>
  </si>
  <si>
    <t>Radiation Safety Officer duties. licensing of  government-regulated radiation devices (e.g., federal, provincial, state) - automatically counted from imaging (e.g.,CT) &amp; therapy (e.g.,LINAC) equipment inventory. N.B. MV systems are double-counted to account for greater workload.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</si>
</sst>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0;[Red]0"/>
    <numFmt numFmtId="168" formatCode="[$-409]mmmm\ d\,\ yyyy;@"/>
  </numFmts>
  <fonts count="64" x14ac:knownFonts="1">
    <font>
      <sz val="12"/>
      <color theme="1"/>
      <name val="Calibri"/>
      <family val="2"/>
      <scheme val="minor"/>
    </font>
    <font>
      <sz val="11"/>
      <color theme="1"/>
      <name val="Calibri"/>
      <family val="2"/>
      <scheme val="minor"/>
    </font>
    <font>
      <sz val="11"/>
      <color theme="1"/>
      <name val="Calibri"/>
      <family val="2"/>
      <scheme val="minor"/>
    </font>
    <font>
      <sz val="12"/>
      <color indexed="8"/>
      <name val="Calibri"/>
      <family val="2"/>
    </font>
    <font>
      <b/>
      <sz val="10"/>
      <color indexed="8"/>
      <name val="Verdana"/>
      <family val="2"/>
    </font>
    <font>
      <sz val="10"/>
      <color indexed="8"/>
      <name val="Verdana"/>
      <family val="2"/>
    </font>
    <font>
      <sz val="9"/>
      <name val="Verdana"/>
      <family val="2"/>
    </font>
    <font>
      <b/>
      <sz val="12"/>
      <color indexed="8"/>
      <name val="Calibri"/>
      <family val="2"/>
    </font>
    <font>
      <b/>
      <sz val="12"/>
      <color indexed="8"/>
      <name val="Verdana"/>
      <family val="2"/>
    </font>
    <font>
      <sz val="8"/>
      <name val="Calibri"/>
      <family val="2"/>
    </font>
    <font>
      <b/>
      <sz val="14"/>
      <color indexed="8"/>
      <name val="Verdana"/>
      <family val="2"/>
    </font>
    <font>
      <b/>
      <sz val="26"/>
      <color indexed="8"/>
      <name val="Calibri"/>
      <family val="2"/>
    </font>
    <font>
      <sz val="18"/>
      <color indexed="8"/>
      <name val="Calibri"/>
      <family val="2"/>
    </font>
    <font>
      <b/>
      <sz val="14"/>
      <color indexed="8"/>
      <name val="Calibri"/>
      <family val="2"/>
    </font>
    <font>
      <sz val="26"/>
      <color indexed="8"/>
      <name val="Calibri"/>
      <family val="2"/>
    </font>
    <font>
      <b/>
      <sz val="12"/>
      <color indexed="18"/>
      <name val="Calibri"/>
      <family val="2"/>
    </font>
    <font>
      <sz val="22"/>
      <color indexed="8"/>
      <name val="Calibri"/>
      <family val="2"/>
    </font>
    <font>
      <b/>
      <sz val="22"/>
      <color indexed="8"/>
      <name val="Calibri"/>
      <family val="2"/>
    </font>
    <font>
      <b/>
      <sz val="14"/>
      <color indexed="18"/>
      <name val="Calibri"/>
      <family val="2"/>
    </font>
    <font>
      <b/>
      <sz val="11"/>
      <color indexed="8"/>
      <name val="Verdana"/>
      <family val="2"/>
    </font>
    <font>
      <b/>
      <sz val="10"/>
      <name val="Verdana"/>
      <family val="2"/>
    </font>
    <font>
      <sz val="10"/>
      <name val="Verdana"/>
      <family val="2"/>
    </font>
    <font>
      <b/>
      <i/>
      <sz val="10"/>
      <color indexed="8"/>
      <name val="Verdana"/>
      <family val="2"/>
    </font>
    <font>
      <b/>
      <i/>
      <sz val="11"/>
      <color indexed="8"/>
      <name val="Verdana"/>
      <family val="2"/>
    </font>
    <font>
      <b/>
      <sz val="9"/>
      <color indexed="8"/>
      <name val="Verdana"/>
      <family val="2"/>
    </font>
    <font>
      <b/>
      <sz val="16"/>
      <color indexed="8"/>
      <name val="Verdana"/>
      <family val="2"/>
    </font>
    <font>
      <b/>
      <sz val="18"/>
      <color indexed="8"/>
      <name val="Calibri"/>
      <family val="2"/>
    </font>
    <font>
      <u/>
      <sz val="12"/>
      <color theme="10"/>
      <name val="Calibri"/>
      <family val="2"/>
    </font>
    <font>
      <sz val="11"/>
      <color theme="1"/>
      <name val="Calibri"/>
      <family val="2"/>
      <scheme val="minor"/>
    </font>
    <font>
      <b/>
      <sz val="12"/>
      <color theme="1"/>
      <name val="Calibri"/>
      <family val="2"/>
      <scheme val="minor"/>
    </font>
    <font>
      <sz val="14"/>
      <color theme="1"/>
      <name val="Calibri"/>
      <family val="2"/>
      <scheme val="minor"/>
    </font>
    <font>
      <sz val="12"/>
      <name val="Calibri"/>
      <family val="2"/>
      <scheme val="minor"/>
    </font>
    <font>
      <sz val="12"/>
      <color indexed="8"/>
      <name val="Calibri"/>
      <family val="2"/>
      <scheme val="minor"/>
    </font>
    <font>
      <sz val="10"/>
      <color rgb="FF000000"/>
      <name val="Verdana"/>
      <family val="2"/>
    </font>
    <font>
      <sz val="10"/>
      <color rgb="FF000000"/>
      <name val="Calibri"/>
      <family val="2"/>
      <scheme val="minor"/>
    </font>
    <font>
      <b/>
      <sz val="10"/>
      <color rgb="FF000000"/>
      <name val="Verdana"/>
      <family val="2"/>
    </font>
    <font>
      <sz val="10"/>
      <color theme="1"/>
      <name val="Verdana"/>
      <family val="2"/>
    </font>
    <font>
      <b/>
      <sz val="10"/>
      <color theme="1"/>
      <name val="Calibri"/>
      <family val="2"/>
      <scheme val="minor"/>
    </font>
    <font>
      <b/>
      <sz val="14"/>
      <color rgb="FFFF0000"/>
      <name val="Calibri"/>
      <family val="2"/>
    </font>
    <font>
      <b/>
      <sz val="12"/>
      <color rgb="FFFF0000"/>
      <name val="Calibri"/>
      <family val="2"/>
      <scheme val="minor"/>
    </font>
    <font>
      <b/>
      <sz val="14"/>
      <color theme="1"/>
      <name val="Calibri"/>
      <family val="2"/>
      <scheme val="minor"/>
    </font>
    <font>
      <sz val="12"/>
      <color theme="1"/>
      <name val="Calibri"/>
      <family val="2"/>
      <scheme val="minor"/>
    </font>
    <font>
      <sz val="11"/>
      <color rgb="FF000000"/>
      <name val="Verdana"/>
      <family val="2"/>
    </font>
    <font>
      <b/>
      <i/>
      <sz val="14"/>
      <color theme="1"/>
      <name val="Calibri"/>
      <family val="2"/>
      <scheme val="minor"/>
    </font>
    <font>
      <b/>
      <sz val="18"/>
      <color indexed="8"/>
      <name val="Verdana"/>
      <family val="2"/>
    </font>
    <font>
      <sz val="11"/>
      <color indexed="8"/>
      <name val="Verdana"/>
      <family val="2"/>
    </font>
    <font>
      <u/>
      <sz val="11"/>
      <color theme="10"/>
      <name val="Calibri"/>
      <family val="2"/>
    </font>
    <font>
      <b/>
      <sz val="18"/>
      <color theme="1"/>
      <name val="Calibri"/>
      <family val="2"/>
    </font>
    <font>
      <b/>
      <sz val="14"/>
      <name val="Calibri"/>
      <family val="2"/>
    </font>
    <font>
      <sz val="11"/>
      <color rgb="FF006100"/>
      <name val="Calibri"/>
      <family val="2"/>
      <scheme val="minor"/>
    </font>
    <font>
      <u/>
      <sz val="11"/>
      <color rgb="FF000000"/>
      <name val="Verdana"/>
      <family val="2"/>
    </font>
    <font>
      <sz val="10"/>
      <color rgb="FFFF0000"/>
      <name val="Verdana"/>
      <family val="2"/>
    </font>
    <font>
      <b/>
      <sz val="14"/>
      <color rgb="FFFF0000"/>
      <name val="Verdana"/>
      <family val="2"/>
    </font>
    <font>
      <b/>
      <sz val="14"/>
      <color rgb="FF00B050"/>
      <name val="Calibri"/>
      <family val="2"/>
      <scheme val="minor"/>
    </font>
    <font>
      <b/>
      <sz val="14"/>
      <color theme="0" tint="-0.499984740745262"/>
      <name val="Calibri"/>
      <family val="2"/>
      <scheme val="minor"/>
    </font>
    <font>
      <b/>
      <i/>
      <sz val="16"/>
      <color indexed="8"/>
      <name val="Verdana"/>
      <family val="2"/>
    </font>
    <font>
      <sz val="16"/>
      <color theme="1"/>
      <name val="Calibri"/>
      <family val="2"/>
      <scheme val="minor"/>
    </font>
    <font>
      <b/>
      <i/>
      <sz val="12"/>
      <name val="Verdana"/>
      <family val="2"/>
    </font>
    <font>
      <b/>
      <sz val="14"/>
      <color theme="4"/>
      <name val="Calibri"/>
      <family val="2"/>
      <scheme val="minor"/>
    </font>
    <font>
      <b/>
      <sz val="14"/>
      <name val="Calibri"/>
      <family val="2"/>
      <scheme val="minor"/>
    </font>
    <font>
      <b/>
      <sz val="14"/>
      <color theme="3"/>
      <name val="Calibri"/>
      <family val="2"/>
    </font>
    <font>
      <b/>
      <u/>
      <sz val="14"/>
      <color theme="3"/>
      <name val="Calibri"/>
      <family val="2"/>
    </font>
    <font>
      <sz val="11"/>
      <name val="Calibri"/>
      <family val="2"/>
      <scheme val="minor"/>
    </font>
    <font>
      <b/>
      <sz val="12"/>
      <color rgb="FFFF0000"/>
      <name val="Calibri"/>
      <family val="2"/>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C6EFCE"/>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27" fillId="0" borderId="0" applyNumberFormat="0" applyFill="0" applyBorder="0" applyAlignment="0" applyProtection="0">
      <alignment vertical="top"/>
      <protection locked="0"/>
    </xf>
    <xf numFmtId="0" fontId="28" fillId="0" borderId="0"/>
    <xf numFmtId="0" fontId="2" fillId="0" borderId="0"/>
    <xf numFmtId="9" fontId="41" fillId="0" borderId="0" applyFont="0" applyFill="0" applyBorder="0" applyAlignment="0" applyProtection="0"/>
    <xf numFmtId="0" fontId="49" fillId="11" borderId="0" applyNumberFormat="0" applyBorder="0" applyAlignment="0" applyProtection="0"/>
  </cellStyleXfs>
  <cellXfs count="369">
    <xf numFmtId="0" fontId="0" fillId="0" borderId="0" xfId="0"/>
    <xf numFmtId="2" fontId="5" fillId="0" borderId="0" xfId="0" applyNumberFormat="1" applyFont="1"/>
    <xf numFmtId="0" fontId="0" fillId="0" borderId="0" xfId="0" applyProtection="1">
      <protection locked="0"/>
    </xf>
    <xf numFmtId="2" fontId="4" fillId="0" borderId="0" xfId="0" applyNumberFormat="1" applyFont="1"/>
    <xf numFmtId="0" fontId="30" fillId="0" borderId="0" xfId="0" applyFont="1"/>
    <xf numFmtId="0" fontId="0" fillId="0" borderId="11" xfId="0" applyBorder="1"/>
    <xf numFmtId="0" fontId="0" fillId="0" borderId="1" xfId="0" applyBorder="1"/>
    <xf numFmtId="0" fontId="0" fillId="0" borderId="13" xfId="0" applyBorder="1"/>
    <xf numFmtId="0" fontId="0" fillId="0" borderId="11" xfId="0" applyBorder="1" applyProtection="1">
      <protection locked="0"/>
    </xf>
    <xf numFmtId="0" fontId="0" fillId="0" borderId="1" xfId="0" applyBorder="1" applyProtection="1">
      <protection locked="0"/>
    </xf>
    <xf numFmtId="0" fontId="0" fillId="0" borderId="13" xfId="0" applyBorder="1" applyProtection="1">
      <protection locked="0"/>
    </xf>
    <xf numFmtId="0" fontId="0" fillId="2" borderId="0" xfId="0" applyFill="1"/>
    <xf numFmtId="0" fontId="0" fillId="2" borderId="1" xfId="0" applyFill="1" applyBorder="1" applyProtection="1">
      <protection locked="0"/>
    </xf>
    <xf numFmtId="0" fontId="0" fillId="3" borderId="0" xfId="0" applyFill="1" applyProtection="1">
      <protection locked="0"/>
    </xf>
    <xf numFmtId="0" fontId="0" fillId="2" borderId="0" xfId="0" applyFill="1" applyProtection="1">
      <protection locked="0"/>
    </xf>
    <xf numFmtId="0" fontId="0" fillId="6" borderId="1" xfId="0" applyFill="1" applyBorder="1" applyProtection="1">
      <protection locked="0"/>
    </xf>
    <xf numFmtId="2" fontId="0" fillId="0" borderId="1" xfId="0" applyNumberFormat="1" applyBorder="1" applyProtection="1">
      <protection locked="0"/>
    </xf>
    <xf numFmtId="0" fontId="29" fillId="0" borderId="0" xfId="0" applyFont="1" applyAlignment="1">
      <alignment horizontal="left"/>
    </xf>
    <xf numFmtId="164" fontId="0" fillId="2" borderId="0" xfId="0" applyNumberFormat="1" applyFill="1"/>
    <xf numFmtId="0" fontId="13" fillId="2" borderId="0" xfId="0" applyFont="1" applyFill="1" applyAlignment="1">
      <alignment horizontal="center"/>
    </xf>
    <xf numFmtId="164" fontId="13" fillId="2" borderId="3" xfId="0" applyNumberFormat="1" applyFont="1" applyFill="1" applyBorder="1" applyAlignment="1">
      <alignment horizontal="center"/>
    </xf>
    <xf numFmtId="0" fontId="13" fillId="2" borderId="3" xfId="0" applyFont="1" applyFill="1" applyBorder="1" applyAlignment="1">
      <alignment horizontal="center"/>
    </xf>
    <xf numFmtId="2" fontId="4" fillId="2" borderId="0" xfId="0" applyNumberFormat="1" applyFont="1" applyFill="1" applyAlignment="1">
      <alignment horizontal="center" vertical="center"/>
    </xf>
    <xf numFmtId="2" fontId="4" fillId="2" borderId="0" xfId="0" applyNumberFormat="1" applyFont="1" applyFill="1" applyAlignment="1">
      <alignment horizontal="center"/>
    </xf>
    <xf numFmtId="2" fontId="4" fillId="2" borderId="0" xfId="0" applyNumberFormat="1" applyFont="1" applyFill="1"/>
    <xf numFmtId="2" fontId="5" fillId="2" borderId="0" xfId="0" applyNumberFormat="1" applyFont="1" applyFill="1" applyAlignment="1">
      <alignment vertical="center"/>
    </xf>
    <xf numFmtId="2" fontId="5" fillId="2" borderId="0" xfId="0" applyNumberFormat="1" applyFont="1" applyFill="1"/>
    <xf numFmtId="164" fontId="5" fillId="2" borderId="13" xfId="0" applyNumberFormat="1" applyFont="1" applyFill="1" applyBorder="1" applyAlignment="1">
      <alignment horizontal="center" wrapText="1"/>
    </xf>
    <xf numFmtId="2" fontId="5" fillId="2" borderId="13" xfId="0" applyNumberFormat="1" applyFont="1" applyFill="1" applyBorder="1" applyAlignment="1">
      <alignment horizontal="center" wrapText="1"/>
    </xf>
    <xf numFmtId="2" fontId="25" fillId="2" borderId="14"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2" fontId="8" fillId="8" borderId="1" xfId="0" applyNumberFormat="1" applyFont="1" applyFill="1" applyBorder="1" applyAlignment="1">
      <alignment vertical="center" wrapText="1"/>
    </xf>
    <xf numFmtId="2"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2" fontId="24" fillId="0" borderId="1" xfId="0" applyNumberFormat="1" applyFont="1" applyBorder="1" applyAlignment="1">
      <alignment horizontal="center" vertical="center" wrapText="1"/>
    </xf>
    <xf numFmtId="2" fontId="5" fillId="0" borderId="8" xfId="0" applyNumberFormat="1" applyFont="1" applyBorder="1" applyAlignment="1">
      <alignment horizontal="left" vertical="center" wrapText="1"/>
    </xf>
    <xf numFmtId="2" fontId="5"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5" fillId="0" borderId="11" xfId="0" applyNumberFormat="1" applyFont="1" applyBorder="1" applyAlignment="1">
      <alignment horizontal="center" vertical="center"/>
    </xf>
    <xf numFmtId="164" fontId="5" fillId="2" borderId="11" xfId="0" applyNumberFormat="1" applyFont="1" applyFill="1" applyBorder="1" applyAlignment="1">
      <alignment horizontal="center" vertical="center"/>
    </xf>
    <xf numFmtId="2" fontId="5" fillId="2" borderId="12" xfId="0" applyNumberFormat="1" applyFont="1" applyFill="1" applyBorder="1" applyAlignment="1">
      <alignment horizontal="left" vertical="center" wrapText="1"/>
    </xf>
    <xf numFmtId="164" fontId="5" fillId="0" borderId="1" xfId="0" applyNumberFormat="1" applyFont="1" applyBorder="1" applyAlignment="1">
      <alignment horizontal="center" vertical="center"/>
    </xf>
    <xf numFmtId="0" fontId="0" fillId="2" borderId="0" xfId="0" applyFill="1" applyAlignment="1">
      <alignment vertical="center"/>
    </xf>
    <xf numFmtId="2" fontId="5" fillId="0" borderId="12" xfId="0" applyNumberFormat="1" applyFont="1" applyBorder="1" applyAlignment="1">
      <alignment vertical="center" wrapText="1"/>
    </xf>
    <xf numFmtId="2" fontId="4" fillId="0" borderId="12" xfId="0" applyNumberFormat="1" applyFont="1" applyBorder="1" applyAlignment="1">
      <alignment horizontal="right" vertical="center" wrapText="1"/>
    </xf>
    <xf numFmtId="0" fontId="42" fillId="0" borderId="1" xfId="0" applyFont="1" applyBorder="1" applyAlignment="1">
      <alignment horizontal="left" vertical="center" wrapText="1"/>
    </xf>
    <xf numFmtId="2" fontId="20" fillId="6" borderId="1" xfId="2" applyNumberFormat="1" applyFont="1" applyFill="1" applyBorder="1" applyAlignment="1">
      <alignment horizontal="left" vertical="center" wrapText="1"/>
    </xf>
    <xf numFmtId="2"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2" fontId="21" fillId="6" borderId="1" xfId="2" applyNumberFormat="1" applyFont="1" applyFill="1" applyBorder="1" applyAlignment="1">
      <alignment horizontal="right" vertical="center" wrapText="1"/>
    </xf>
    <xf numFmtId="2" fontId="33" fillId="6" borderId="1" xfId="2" applyNumberFormat="1" applyFont="1" applyFill="1" applyBorder="1" applyAlignment="1">
      <alignment horizontal="right" vertical="center" wrapText="1"/>
    </xf>
    <xf numFmtId="0" fontId="36" fillId="6" borderId="1" xfId="2" applyFont="1" applyFill="1" applyBorder="1" applyAlignment="1">
      <alignment horizontal="right" vertical="center"/>
    </xf>
    <xf numFmtId="2" fontId="35" fillId="4" borderId="1" xfId="2" applyNumberFormat="1" applyFont="1" applyFill="1" applyBorder="1" applyAlignment="1">
      <alignment horizontal="left" vertical="center" wrapText="1"/>
    </xf>
    <xf numFmtId="2" fontId="33" fillId="4" borderId="1" xfId="2" applyNumberFormat="1" applyFont="1" applyFill="1" applyBorder="1" applyAlignment="1">
      <alignment horizontal="right" vertical="center" wrapText="1"/>
    </xf>
    <xf numFmtId="0" fontId="36" fillId="4" borderId="1" xfId="2" applyFont="1" applyFill="1" applyBorder="1" applyAlignment="1">
      <alignment horizontal="right" vertical="center"/>
    </xf>
    <xf numFmtId="0" fontId="21" fillId="5" borderId="1" xfId="2" applyFont="1" applyFill="1" applyBorder="1" applyAlignment="1">
      <alignment horizontal="left" vertical="center"/>
    </xf>
    <xf numFmtId="0" fontId="21" fillId="5" borderId="1" xfId="2" applyFont="1" applyFill="1" applyBorder="1" applyAlignment="1">
      <alignment horizontal="right" vertical="center"/>
    </xf>
    <xf numFmtId="2" fontId="33" fillId="5" borderId="1" xfId="2" applyNumberFormat="1" applyFont="1" applyFill="1" applyBorder="1" applyAlignment="1">
      <alignment horizontal="right" vertical="center" wrapText="1"/>
    </xf>
    <xf numFmtId="0" fontId="36" fillId="5" borderId="1" xfId="2" applyFont="1" applyFill="1" applyBorder="1" applyAlignment="1">
      <alignment horizontal="right" vertical="center"/>
    </xf>
    <xf numFmtId="164" fontId="0" fillId="2" borderId="1" xfId="0" applyNumberFormat="1" applyFill="1" applyBorder="1" applyAlignment="1">
      <alignment horizontal="center" vertical="center"/>
    </xf>
    <xf numFmtId="2" fontId="34" fillId="5" borderId="1" xfId="2" applyNumberFormat="1" applyFont="1" applyFill="1" applyBorder="1" applyAlignment="1">
      <alignment horizontal="right" vertical="center" wrapText="1"/>
    </xf>
    <xf numFmtId="2" fontId="5" fillId="4" borderId="1" xfId="0" applyNumberFormat="1" applyFont="1" applyFill="1" applyBorder="1" applyAlignment="1">
      <alignment horizontal="left" vertical="center" wrapText="1"/>
    </xf>
    <xf numFmtId="2" fontId="5" fillId="3" borderId="1" xfId="0" applyNumberFormat="1" applyFont="1" applyFill="1" applyBorder="1" applyAlignment="1">
      <alignment horizontal="center" vertical="center"/>
    </xf>
    <xf numFmtId="165" fontId="32" fillId="2" borderId="1" xfId="0" applyNumberFormat="1" applyFont="1" applyFill="1" applyBorder="1" applyAlignment="1">
      <alignment horizontal="center" vertical="center"/>
    </xf>
    <xf numFmtId="165" fontId="0" fillId="2" borderId="1" xfId="0" applyNumberFormat="1" applyFill="1" applyBorder="1" applyAlignment="1">
      <alignment horizontal="center" vertical="center"/>
    </xf>
    <xf numFmtId="164" fontId="5" fillId="2" borderId="1" xfId="4" applyNumberFormat="1" applyFont="1" applyFill="1" applyBorder="1" applyAlignment="1" applyProtection="1">
      <alignment horizontal="center" vertical="center"/>
    </xf>
    <xf numFmtId="2" fontId="0" fillId="2" borderId="1" xfId="0" applyNumberFormat="1" applyFill="1" applyBorder="1" applyAlignment="1">
      <alignment horizontal="center" vertical="center"/>
    </xf>
    <xf numFmtId="164" fontId="0" fillId="2" borderId="1" xfId="4" applyNumberFormat="1" applyFont="1" applyFill="1" applyBorder="1" applyAlignment="1" applyProtection="1">
      <alignment horizontal="center" vertical="center"/>
    </xf>
    <xf numFmtId="2" fontId="4"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left" vertical="center" wrapText="1"/>
    </xf>
    <xf numFmtId="0" fontId="0" fillId="0" borderId="1" xfId="0" applyBorder="1" applyAlignment="1">
      <alignment vertical="center"/>
    </xf>
    <xf numFmtId="164" fontId="0" fillId="0" borderId="1" xfId="0" applyNumberFormat="1" applyBorder="1" applyAlignment="1">
      <alignment vertical="center"/>
    </xf>
    <xf numFmtId="2" fontId="8" fillId="9" borderId="1" xfId="0" applyNumberFormat="1" applyFont="1" applyFill="1" applyBorder="1" applyAlignment="1">
      <alignment vertical="center" wrapText="1"/>
    </xf>
    <xf numFmtId="2" fontId="5" fillId="6" borderId="1" xfId="0" applyNumberFormat="1" applyFont="1" applyFill="1" applyBorder="1" applyAlignment="1">
      <alignment vertical="center" wrapText="1"/>
    </xf>
    <xf numFmtId="2" fontId="5" fillId="3" borderId="1" xfId="0" applyNumberFormat="1" applyFont="1" applyFill="1" applyBorder="1" applyAlignment="1">
      <alignment horizontal="left" vertical="center" wrapText="1"/>
    </xf>
    <xf numFmtId="10" fontId="0" fillId="2" borderId="1" xfId="0" applyNumberFormat="1" applyFill="1" applyBorder="1" applyAlignment="1">
      <alignment horizontal="center" vertical="center"/>
    </xf>
    <xf numFmtId="2" fontId="5" fillId="6" borderId="1" xfId="0" applyNumberFormat="1" applyFont="1" applyFill="1" applyBorder="1" applyAlignment="1">
      <alignment horizontal="left" vertical="center" wrapText="1"/>
    </xf>
    <xf numFmtId="2" fontId="5" fillId="2" borderId="1" xfId="0" applyNumberFormat="1" applyFont="1" applyFill="1" applyBorder="1" applyAlignment="1">
      <alignment horizontal="center" vertical="center" wrapText="1"/>
    </xf>
    <xf numFmtId="9" fontId="0" fillId="2" borderId="1" xfId="0" applyNumberFormat="1" applyFill="1" applyBorder="1" applyAlignment="1">
      <alignment horizontal="center" vertical="center"/>
    </xf>
    <xf numFmtId="2" fontId="8" fillId="9" borderId="1" xfId="0" applyNumberFormat="1" applyFont="1" applyFill="1" applyBorder="1" applyAlignment="1">
      <alignment horizontal="left" vertical="center" wrapText="1"/>
    </xf>
    <xf numFmtId="2" fontId="5" fillId="0" borderId="1" xfId="0" applyNumberFormat="1" applyFont="1" applyBorder="1" applyAlignment="1">
      <alignment horizontal="center" vertical="center"/>
    </xf>
    <xf numFmtId="0" fontId="0" fillId="2" borderId="1" xfId="0" applyFill="1" applyBorder="1" applyAlignment="1">
      <alignment horizontal="center" vertical="center"/>
    </xf>
    <xf numFmtId="2" fontId="4" fillId="0" borderId="1" xfId="0" applyNumberFormat="1" applyFont="1" applyBorder="1" applyAlignment="1">
      <alignment horizontal="right" vertical="center" wrapText="1"/>
    </xf>
    <xf numFmtId="0" fontId="29" fillId="3" borderId="1" xfId="0" applyFont="1" applyFill="1" applyBorder="1" applyAlignment="1">
      <alignment vertical="center"/>
    </xf>
    <xf numFmtId="0" fontId="29" fillId="3" borderId="1" xfId="0"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0" fillId="2" borderId="0" xfId="0" applyNumberFormat="1" applyFill="1" applyAlignment="1">
      <alignment horizontal="center"/>
    </xf>
    <xf numFmtId="164" fontId="3" fillId="2" borderId="0" xfId="0" applyNumberFormat="1" applyFont="1" applyFill="1" applyAlignment="1">
      <alignment horizontal="center"/>
    </xf>
    <xf numFmtId="2" fontId="22" fillId="4" borderId="1" xfId="0" applyNumberFormat="1" applyFont="1" applyFill="1" applyBorder="1" applyAlignment="1">
      <alignment horizontal="right" vertical="center" wrapText="1"/>
    </xf>
    <xf numFmtId="0" fontId="0" fillId="2" borderId="0" xfId="0" applyFill="1" applyAlignment="1">
      <alignment horizontal="center"/>
    </xf>
    <xf numFmtId="49" fontId="43" fillId="4" borderId="1" xfId="0" applyNumberFormat="1" applyFont="1" applyFill="1" applyBorder="1" applyAlignment="1">
      <alignment horizontal="right" vertical="center"/>
    </xf>
    <xf numFmtId="49" fontId="0" fillId="2" borderId="0" xfId="0" applyNumberFormat="1" applyFill="1" applyAlignment="1">
      <alignment vertical="center"/>
    </xf>
    <xf numFmtId="0" fontId="6" fillId="2" borderId="0" xfId="0" applyFont="1" applyFill="1" applyAlignment="1">
      <alignment horizontal="left" vertical="center"/>
    </xf>
    <xf numFmtId="49" fontId="0" fillId="0" borderId="0" xfId="0" applyNumberFormat="1" applyAlignment="1">
      <alignment vertical="center"/>
    </xf>
    <xf numFmtId="164" fontId="0" fillId="0" borderId="0" xfId="0" applyNumberFormat="1"/>
    <xf numFmtId="0" fontId="0" fillId="2" borderId="0" xfId="0" applyFill="1" applyAlignment="1" applyProtection="1">
      <alignment vertical="center"/>
      <protection locked="0"/>
    </xf>
    <xf numFmtId="164" fontId="0" fillId="2" borderId="0" xfId="0" applyNumberFormat="1" applyFill="1" applyAlignment="1" applyProtection="1">
      <alignment vertical="center"/>
      <protection locked="0"/>
    </xf>
    <xf numFmtId="2" fontId="52" fillId="2" borderId="3" xfId="0" applyNumberFormat="1" applyFont="1" applyFill="1" applyBorder="1" applyAlignment="1">
      <alignment horizontal="left" vertical="center"/>
    </xf>
    <xf numFmtId="164" fontId="13" fillId="2" borderId="0" xfId="0" applyNumberFormat="1"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2" fontId="4" fillId="0" borderId="1" xfId="0" applyNumberFormat="1" applyFont="1" applyBorder="1" applyAlignment="1" applyProtection="1">
      <alignment horizontal="center" vertical="center"/>
      <protection locked="0"/>
    </xf>
    <xf numFmtId="2" fontId="5" fillId="2" borderId="1" xfId="0" applyNumberFormat="1"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center" vertical="center"/>
      <protection locked="0"/>
    </xf>
    <xf numFmtId="2" fontId="5" fillId="4" borderId="1" xfId="0" applyNumberFormat="1" applyFont="1" applyFill="1" applyBorder="1" applyAlignment="1" applyProtection="1">
      <alignment horizontal="center" vertical="center"/>
      <protection locked="0"/>
    </xf>
    <xf numFmtId="164" fontId="5" fillId="4" borderId="1" xfId="0" applyNumberFormat="1" applyFont="1" applyFill="1" applyBorder="1" applyAlignment="1" applyProtection="1">
      <alignment horizontal="center" vertical="center"/>
      <protection locked="0"/>
    </xf>
    <xf numFmtId="164" fontId="5" fillId="0" borderId="1" xfId="0" applyNumberFormat="1" applyFont="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2" fontId="5" fillId="3" borderId="1" xfId="0" applyNumberFormat="1" applyFont="1" applyFill="1" applyBorder="1" applyAlignment="1" applyProtection="1">
      <alignment horizontal="center" vertical="center"/>
      <protection locked="0"/>
    </xf>
    <xf numFmtId="165" fontId="32" fillId="2" borderId="1" xfId="0" applyNumberFormat="1" applyFont="1" applyFill="1" applyBorder="1" applyAlignment="1" applyProtection="1">
      <alignment horizontal="center" vertical="center"/>
      <protection locked="0"/>
    </xf>
    <xf numFmtId="165" fontId="0" fillId="2" borderId="1" xfId="0" applyNumberFormat="1" applyFill="1" applyBorder="1" applyAlignment="1" applyProtection="1">
      <alignment horizontal="center" vertical="center"/>
      <protection locked="0"/>
    </xf>
    <xf numFmtId="164" fontId="5" fillId="2" borderId="1" xfId="4" applyNumberFormat="1"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protection locked="0"/>
    </xf>
    <xf numFmtId="164" fontId="0" fillId="2" borderId="1" xfId="4" applyNumberFormat="1" applyFont="1" applyFill="1" applyBorder="1" applyAlignment="1" applyProtection="1">
      <alignment horizontal="center" vertical="center"/>
      <protection locked="0"/>
    </xf>
    <xf numFmtId="2" fontId="5" fillId="2" borderId="1" xfId="0" applyNumberFormat="1" applyFont="1" applyFill="1" applyBorder="1" applyAlignment="1" applyProtection="1">
      <alignment horizontal="left" vertical="center" wrapText="1"/>
      <protection locked="0"/>
    </xf>
    <xf numFmtId="0" fontId="0" fillId="0" borderId="1" xfId="0" applyBorder="1" applyAlignment="1" applyProtection="1">
      <alignment vertical="center"/>
      <protection locked="0"/>
    </xf>
    <xf numFmtId="164" fontId="0" fillId="0" borderId="1" xfId="0" applyNumberFormat="1" applyBorder="1" applyAlignment="1" applyProtection="1">
      <alignment vertical="center"/>
      <protection locked="0"/>
    </xf>
    <xf numFmtId="2" fontId="5" fillId="3" borderId="1" xfId="0" applyNumberFormat="1" applyFont="1" applyFill="1" applyBorder="1" applyAlignment="1" applyProtection="1">
      <alignment horizontal="left" vertical="center" wrapText="1"/>
      <protection locked="0"/>
    </xf>
    <xf numFmtId="10" fontId="0" fillId="2" borderId="1" xfId="0" applyNumberFormat="1" applyFill="1" applyBorder="1" applyAlignment="1" applyProtection="1">
      <alignment horizontal="center" vertical="center"/>
      <protection locked="0"/>
    </xf>
    <xf numFmtId="2" fontId="5" fillId="2" borderId="1" xfId="0" applyNumberFormat="1" applyFont="1" applyFill="1" applyBorder="1" applyAlignment="1" applyProtection="1">
      <alignment horizontal="center" vertical="center" wrapText="1"/>
      <protection locked="0"/>
    </xf>
    <xf numFmtId="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9" fillId="3" borderId="1" xfId="0" applyFont="1" applyFill="1" applyBorder="1" applyAlignment="1" applyProtection="1">
      <alignment vertical="center"/>
      <protection locked="0"/>
    </xf>
    <xf numFmtId="0" fontId="29" fillId="3" borderId="1" xfId="0" applyFont="1" applyFill="1" applyBorder="1" applyAlignment="1" applyProtection="1">
      <alignment horizontal="center" vertical="center"/>
      <protection locked="0"/>
    </xf>
    <xf numFmtId="164" fontId="3" fillId="2" borderId="1" xfId="0" applyNumberFormat="1" applyFont="1" applyFill="1" applyBorder="1" applyAlignment="1" applyProtection="1">
      <alignment horizontal="center" vertical="center"/>
      <protection locked="0"/>
    </xf>
    <xf numFmtId="0" fontId="29" fillId="2" borderId="5" xfId="0" applyFont="1" applyFill="1" applyBorder="1" applyAlignment="1" applyProtection="1">
      <alignment vertical="center"/>
      <protection locked="0"/>
    </xf>
    <xf numFmtId="164" fontId="0" fillId="2" borderId="2" xfId="0" applyNumberFormat="1" applyFill="1" applyBorder="1" applyAlignment="1" applyProtection="1">
      <alignment horizontal="center" vertical="center"/>
      <protection locked="0"/>
    </xf>
    <xf numFmtId="164" fontId="3" fillId="2" borderId="2" xfId="0" applyNumberFormat="1" applyFont="1" applyFill="1" applyBorder="1" applyAlignment="1" applyProtection="1">
      <alignment horizontal="center" vertical="center"/>
      <protection locked="0"/>
    </xf>
    <xf numFmtId="164" fontId="7" fillId="2" borderId="0" xfId="0" applyNumberFormat="1" applyFont="1" applyFill="1" applyAlignment="1" applyProtection="1">
      <alignment horizontal="center" vertical="center"/>
      <protection locked="0"/>
    </xf>
    <xf numFmtId="2" fontId="7" fillId="2" borderId="0" xfId="0" applyNumberFormat="1" applyFont="1" applyFill="1" applyAlignment="1" applyProtection="1">
      <alignment horizontal="center" vertical="center"/>
      <protection locked="0"/>
    </xf>
    <xf numFmtId="164" fontId="0" fillId="2" borderId="0" xfId="0" applyNumberFormat="1" applyFill="1" applyAlignment="1">
      <alignment vertical="center"/>
    </xf>
    <xf numFmtId="2" fontId="8" fillId="8" borderId="8" xfId="0" applyNumberFormat="1" applyFont="1" applyFill="1" applyBorder="1" applyAlignment="1">
      <alignment vertical="center" wrapText="1"/>
    </xf>
    <xf numFmtId="2" fontId="45" fillId="6" borderId="8" xfId="0" applyNumberFormat="1" applyFont="1" applyFill="1" applyBorder="1" applyAlignment="1">
      <alignment vertical="center" wrapText="1"/>
    </xf>
    <xf numFmtId="2" fontId="4" fillId="0" borderId="8" xfId="0" applyNumberFormat="1" applyFont="1" applyBorder="1" applyAlignment="1">
      <alignment horizontal="right" vertical="center" wrapText="1"/>
    </xf>
    <xf numFmtId="2" fontId="4" fillId="6" borderId="8" xfId="0" applyNumberFormat="1" applyFont="1" applyFill="1" applyBorder="1" applyAlignment="1">
      <alignment horizontal="left" vertical="center" wrapText="1"/>
    </xf>
    <xf numFmtId="2" fontId="5" fillId="6" borderId="8" xfId="0" applyNumberFormat="1" applyFont="1" applyFill="1" applyBorder="1" applyAlignment="1">
      <alignment horizontal="right" vertical="center" wrapText="1"/>
    </xf>
    <xf numFmtId="2" fontId="4" fillId="4" borderId="8" xfId="0" applyNumberFormat="1" applyFont="1" applyFill="1" applyBorder="1" applyAlignment="1">
      <alignment vertical="center" wrapText="1"/>
    </xf>
    <xf numFmtId="2" fontId="5" fillId="4" borderId="8" xfId="0" applyNumberFormat="1" applyFont="1" applyFill="1" applyBorder="1" applyAlignment="1">
      <alignment horizontal="right" vertical="center" wrapText="1"/>
    </xf>
    <xf numFmtId="2" fontId="19" fillId="5" borderId="8" xfId="0" applyNumberFormat="1" applyFont="1" applyFill="1" applyBorder="1" applyAlignment="1">
      <alignment vertical="center" wrapText="1"/>
    </xf>
    <xf numFmtId="2" fontId="5" fillId="5" borderId="8" xfId="0" applyNumberFormat="1" applyFont="1" applyFill="1" applyBorder="1" applyAlignment="1">
      <alignment horizontal="right" vertical="center" wrapText="1"/>
    </xf>
    <xf numFmtId="2" fontId="5" fillId="4" borderId="8" xfId="0" applyNumberFormat="1" applyFont="1" applyFill="1" applyBorder="1" applyAlignment="1">
      <alignment vertical="center" wrapText="1"/>
    </xf>
    <xf numFmtId="2" fontId="5" fillId="6" borderId="8" xfId="0" applyNumberFormat="1" applyFont="1" applyFill="1" applyBorder="1" applyAlignment="1">
      <alignment vertical="center" wrapText="1"/>
    </xf>
    <xf numFmtId="2" fontId="19" fillId="0" borderId="8" xfId="0" applyNumberFormat="1" applyFont="1" applyBorder="1" applyAlignment="1">
      <alignment horizontal="right" vertical="center" wrapText="1"/>
    </xf>
    <xf numFmtId="2" fontId="19" fillId="8" borderId="8" xfId="0" applyNumberFormat="1" applyFont="1" applyFill="1" applyBorder="1" applyAlignment="1">
      <alignment vertical="center" wrapText="1"/>
    </xf>
    <xf numFmtId="2" fontId="4" fillId="6" borderId="8" xfId="0" applyNumberFormat="1" applyFont="1" applyFill="1" applyBorder="1" applyAlignment="1">
      <alignment horizontal="right" vertical="center" wrapText="1"/>
    </xf>
    <xf numFmtId="2" fontId="22" fillId="4" borderId="8" xfId="0" applyNumberFormat="1" applyFont="1" applyFill="1" applyBorder="1" applyAlignment="1">
      <alignment horizontal="right" vertical="center" wrapText="1"/>
    </xf>
    <xf numFmtId="2" fontId="23" fillId="4" borderId="8" xfId="0" applyNumberFormat="1" applyFont="1" applyFill="1" applyBorder="1" applyAlignment="1">
      <alignment horizontal="right" vertical="center" wrapText="1"/>
    </xf>
    <xf numFmtId="164" fontId="13" fillId="2" borderId="0" xfId="0" applyNumberFormat="1" applyFont="1" applyFill="1" applyAlignment="1">
      <alignment horizontal="center" vertical="center"/>
    </xf>
    <xf numFmtId="2" fontId="13" fillId="2" borderId="0" xfId="0" applyNumberFormat="1" applyFont="1" applyFill="1" applyAlignment="1">
      <alignment horizontal="center" vertical="center"/>
    </xf>
    <xf numFmtId="2" fontId="0" fillId="2" borderId="0" xfId="0" applyNumberFormat="1" applyFill="1" applyAlignment="1">
      <alignment vertical="center"/>
    </xf>
    <xf numFmtId="2" fontId="26" fillId="7" borderId="0" xfId="0" applyNumberFormat="1" applyFont="1" applyFill="1" applyAlignment="1">
      <alignment vertical="center"/>
    </xf>
    <xf numFmtId="2" fontId="10" fillId="2" borderId="0" xfId="0" applyNumberFormat="1" applyFont="1" applyFill="1" applyAlignment="1" applyProtection="1">
      <alignment horizontal="center" vertical="center"/>
      <protection locked="0"/>
    </xf>
    <xf numFmtId="2" fontId="10" fillId="4" borderId="15" xfId="0" applyNumberFormat="1" applyFont="1" applyFill="1" applyBorder="1" applyAlignment="1">
      <alignment vertical="center"/>
    </xf>
    <xf numFmtId="2" fontId="10" fillId="4" borderId="16" xfId="0" applyNumberFormat="1" applyFont="1" applyFill="1" applyBorder="1" applyAlignment="1">
      <alignment vertical="center"/>
    </xf>
    <xf numFmtId="2" fontId="10" fillId="4" borderId="17" xfId="0" applyNumberFormat="1" applyFont="1" applyFill="1" applyBorder="1" applyAlignment="1">
      <alignment vertical="center"/>
    </xf>
    <xf numFmtId="164" fontId="37" fillId="2" borderId="18" xfId="0" applyNumberFormat="1" applyFont="1" applyFill="1" applyBorder="1" applyAlignment="1" applyProtection="1">
      <alignment horizontal="center" vertical="center"/>
      <protection locked="0"/>
    </xf>
    <xf numFmtId="164" fontId="4" fillId="0" borderId="11" xfId="0" applyNumberFormat="1" applyFont="1" applyBorder="1" applyAlignment="1">
      <alignment horizontal="center" vertical="center" wrapText="1"/>
    </xf>
    <xf numFmtId="164" fontId="4" fillId="0" borderId="19" xfId="0" applyNumberFormat="1" applyFont="1" applyBorder="1" applyAlignment="1">
      <alignment horizontal="center" vertical="center" wrapText="1"/>
    </xf>
    <xf numFmtId="2" fontId="19" fillId="2" borderId="21" xfId="0" applyNumberFormat="1" applyFont="1" applyFill="1" applyBorder="1" applyAlignment="1">
      <alignment horizontal="center" vertical="center" wrapText="1"/>
    </xf>
    <xf numFmtId="164" fontId="4" fillId="0" borderId="22"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2" borderId="22" xfId="0" applyNumberFormat="1" applyFont="1" applyFill="1" applyBorder="1" applyAlignment="1">
      <alignment horizontal="center" vertical="center" wrapText="1"/>
    </xf>
    <xf numFmtId="2" fontId="4" fillId="0" borderId="23" xfId="0" applyNumberFormat="1" applyFont="1" applyBorder="1" applyAlignment="1">
      <alignment horizontal="center" vertical="center" wrapText="1"/>
    </xf>
    <xf numFmtId="164" fontId="5" fillId="4" borderId="11" xfId="0" applyNumberFormat="1" applyFont="1" applyFill="1" applyBorder="1" applyAlignment="1">
      <alignment horizontal="center" vertical="center" wrapText="1"/>
    </xf>
    <xf numFmtId="164" fontId="5" fillId="4" borderId="19" xfId="0" applyNumberFormat="1" applyFont="1" applyFill="1" applyBorder="1" applyAlignment="1">
      <alignment horizontal="center" vertical="center" wrapText="1"/>
    </xf>
    <xf numFmtId="2" fontId="5" fillId="0" borderId="20"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20" xfId="0" applyNumberFormat="1" applyFont="1" applyBorder="1" applyAlignment="1">
      <alignment horizontal="center" vertical="center"/>
    </xf>
    <xf numFmtId="2" fontId="5" fillId="4" borderId="20" xfId="0" applyNumberFormat="1" applyFont="1" applyFill="1" applyBorder="1" applyAlignment="1">
      <alignment horizontal="center" vertical="center"/>
    </xf>
    <xf numFmtId="1" fontId="5" fillId="4" borderId="1" xfId="0" applyNumberFormat="1" applyFont="1" applyFill="1" applyBorder="1" applyAlignment="1" applyProtection="1">
      <alignment horizontal="center" vertical="center"/>
      <protection locked="0"/>
    </xf>
    <xf numFmtId="1" fontId="5" fillId="4" borderId="20" xfId="0" applyNumberFormat="1" applyFont="1" applyFill="1" applyBorder="1" applyAlignment="1" applyProtection="1">
      <alignment horizontal="center" vertical="center"/>
      <protection locked="0"/>
    </xf>
    <xf numFmtId="2" fontId="5" fillId="2" borderId="20" xfId="0" applyNumberFormat="1" applyFont="1" applyFill="1" applyBorder="1" applyAlignment="1">
      <alignment horizontal="center" vertical="center"/>
    </xf>
    <xf numFmtId="2" fontId="5" fillId="4" borderId="20" xfId="0" applyNumberFormat="1" applyFont="1" applyFill="1" applyBorder="1" applyAlignment="1">
      <alignment horizontal="left" vertical="center" wrapText="1"/>
    </xf>
    <xf numFmtId="164" fontId="5" fillId="4" borderId="20"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20" xfId="0" applyNumberFormat="1" applyBorder="1" applyAlignment="1">
      <alignment horizontal="center" vertical="center"/>
    </xf>
    <xf numFmtId="2" fontId="0" fillId="4" borderId="1" xfId="0" applyNumberFormat="1" applyFill="1" applyBorder="1" applyAlignment="1">
      <alignment horizontal="center" vertical="center"/>
    </xf>
    <xf numFmtId="2" fontId="0" fillId="4" borderId="20" xfId="0" applyNumberFormat="1" applyFill="1" applyBorder="1" applyAlignment="1">
      <alignment horizontal="center" vertical="center"/>
    </xf>
    <xf numFmtId="164" fontId="5" fillId="0" borderId="20" xfId="0" applyNumberFormat="1" applyFont="1" applyBorder="1" applyAlignment="1">
      <alignment horizontal="center" vertical="center"/>
    </xf>
    <xf numFmtId="2" fontId="13" fillId="4" borderId="1" xfId="0" applyNumberFormat="1" applyFont="1" applyFill="1" applyBorder="1" applyAlignment="1">
      <alignment horizontal="center" vertical="center"/>
    </xf>
    <xf numFmtId="2" fontId="13" fillId="4" borderId="20" xfId="0" applyNumberFormat="1" applyFont="1" applyFill="1" applyBorder="1" applyAlignment="1">
      <alignment horizontal="center" vertical="center"/>
    </xf>
    <xf numFmtId="2" fontId="0" fillId="7" borderId="1" xfId="0" applyNumberFormat="1" applyFill="1" applyBorder="1" applyAlignment="1" applyProtection="1">
      <alignment horizontal="center" vertical="center"/>
      <protection locked="0"/>
    </xf>
    <xf numFmtId="2" fontId="0" fillId="7" borderId="20" xfId="0" applyNumberFormat="1" applyFill="1" applyBorder="1" applyAlignment="1" applyProtection="1">
      <alignment horizontal="center" vertical="center"/>
      <protection locked="0"/>
    </xf>
    <xf numFmtId="2" fontId="40" fillId="4" borderId="1" xfId="0" applyNumberFormat="1" applyFont="1" applyFill="1" applyBorder="1" applyAlignment="1">
      <alignment horizontal="center" vertical="center"/>
    </xf>
    <xf numFmtId="2" fontId="40" fillId="4" borderId="20" xfId="0" applyNumberFormat="1" applyFont="1" applyFill="1" applyBorder="1" applyAlignment="1">
      <alignment horizontal="center" vertical="center"/>
    </xf>
    <xf numFmtId="49" fontId="0" fillId="0" borderId="0" xfId="0" applyNumberFormat="1" applyAlignment="1" applyProtection="1">
      <alignment vertical="center"/>
      <protection locked="0"/>
    </xf>
    <xf numFmtId="0" fontId="0" fillId="0" borderId="0" xfId="0" applyAlignment="1" applyProtection="1">
      <alignment vertical="center"/>
      <protection locked="0"/>
    </xf>
    <xf numFmtId="164" fontId="0" fillId="0" borderId="0" xfId="0" applyNumberFormat="1" applyAlignment="1" applyProtection="1">
      <alignment vertical="center"/>
      <protection locked="0"/>
    </xf>
    <xf numFmtId="2" fontId="0" fillId="0" borderId="0" xfId="0" applyNumberFormat="1" applyAlignment="1" applyProtection="1">
      <alignment vertical="center"/>
      <protection locked="0"/>
    </xf>
    <xf numFmtId="2" fontId="0" fillId="2" borderId="0" xfId="0" applyNumberFormat="1" applyFill="1" applyAlignment="1" applyProtection="1">
      <alignment vertical="center"/>
      <protection locked="0"/>
    </xf>
    <xf numFmtId="164" fontId="4" fillId="4" borderId="1" xfId="0" applyNumberFormat="1" applyFont="1" applyFill="1" applyBorder="1" applyAlignment="1">
      <alignment horizontal="center" vertical="center"/>
    </xf>
    <xf numFmtId="164" fontId="4" fillId="4" borderId="20" xfId="0" applyNumberFormat="1" applyFont="1" applyFill="1" applyBorder="1" applyAlignment="1">
      <alignment horizontal="center" vertical="center"/>
    </xf>
    <xf numFmtId="2" fontId="0" fillId="0" borderId="1" xfId="0" applyNumberFormat="1" applyBorder="1" applyAlignment="1" applyProtection="1">
      <alignment horizontal="center" vertical="center"/>
      <protection locked="0"/>
    </xf>
    <xf numFmtId="2" fontId="0" fillId="0" borderId="1" xfId="0" applyNumberFormat="1" applyBorder="1" applyAlignment="1">
      <alignment horizontal="center" vertical="center"/>
    </xf>
    <xf numFmtId="2" fontId="0" fillId="0" borderId="20" xfId="0" applyNumberFormat="1" applyBorder="1" applyAlignment="1">
      <alignment horizontal="center" vertical="center"/>
    </xf>
    <xf numFmtId="2" fontId="0" fillId="2" borderId="20" xfId="0" applyNumberFormat="1" applyFill="1" applyBorder="1" applyAlignment="1">
      <alignment horizontal="center" vertical="center"/>
    </xf>
    <xf numFmtId="1" fontId="0" fillId="2" borderId="1" xfId="0" applyNumberFormat="1" applyFill="1" applyBorder="1" applyAlignment="1">
      <alignment horizontal="center" vertical="center"/>
    </xf>
    <xf numFmtId="1" fontId="0" fillId="2" borderId="20" xfId="0" applyNumberFormat="1" applyFill="1" applyBorder="1" applyAlignment="1">
      <alignment horizontal="center" vertical="center"/>
    </xf>
    <xf numFmtId="166" fontId="40" fillId="4" borderId="1" xfId="0" applyNumberFormat="1" applyFont="1" applyFill="1" applyBorder="1" applyAlignment="1">
      <alignment horizontal="center" vertical="center"/>
    </xf>
    <xf numFmtId="166" fontId="0" fillId="4" borderId="1" xfId="0" applyNumberFormat="1" applyFill="1" applyBorder="1" applyAlignment="1">
      <alignment horizontal="center" vertical="center"/>
    </xf>
    <xf numFmtId="166" fontId="0" fillId="4" borderId="20" xfId="0" applyNumberFormat="1" applyFill="1" applyBorder="1" applyAlignment="1">
      <alignment horizontal="center" vertical="center"/>
    </xf>
    <xf numFmtId="164" fontId="0" fillId="4" borderId="22" xfId="0" applyNumberFormat="1" applyFill="1" applyBorder="1" applyAlignment="1" applyProtection="1">
      <alignment vertical="center"/>
      <protection locked="0"/>
    </xf>
    <xf numFmtId="2" fontId="0" fillId="4" borderId="22" xfId="0" applyNumberFormat="1" applyFill="1" applyBorder="1" applyAlignment="1" applyProtection="1">
      <alignment vertical="center"/>
      <protection locked="0"/>
    </xf>
    <xf numFmtId="2" fontId="0" fillId="4" borderId="23" xfId="0" applyNumberFormat="1" applyFill="1" applyBorder="1" applyAlignment="1" applyProtection="1">
      <alignment vertical="center"/>
      <protection locked="0"/>
    </xf>
    <xf numFmtId="2" fontId="25" fillId="0" borderId="0" xfId="0" applyNumberFormat="1" applyFont="1" applyAlignment="1">
      <alignment horizontal="center" vertical="center"/>
    </xf>
    <xf numFmtId="49" fontId="0" fillId="2" borderId="0" xfId="0" applyNumberFormat="1" applyFill="1" applyAlignment="1" applyProtection="1">
      <alignment vertical="center"/>
      <protection locked="0"/>
    </xf>
    <xf numFmtId="0" fontId="0" fillId="0" borderId="8"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12" xfId="0" applyBorder="1"/>
    <xf numFmtId="2" fontId="0" fillId="0" borderId="12" xfId="0" applyNumberFormat="1" applyBorder="1" applyProtection="1">
      <protection locked="0"/>
    </xf>
    <xf numFmtId="0" fontId="0" fillId="6" borderId="12" xfId="0" applyFill="1" applyBorder="1" applyProtection="1">
      <protection locked="0"/>
    </xf>
    <xf numFmtId="0" fontId="0" fillId="2" borderId="12" xfId="0" applyFill="1" applyBorder="1" applyProtection="1">
      <protection locked="0"/>
    </xf>
    <xf numFmtId="2" fontId="10" fillId="2" borderId="0" xfId="0" applyNumberFormat="1" applyFont="1" applyFill="1"/>
    <xf numFmtId="164" fontId="37" fillId="2" borderId="0" xfId="0" applyNumberFormat="1" applyFont="1" applyFill="1" applyAlignment="1" applyProtection="1">
      <alignment horizontal="center"/>
      <protection locked="0"/>
    </xf>
    <xf numFmtId="164" fontId="4" fillId="2" borderId="0" xfId="0" applyNumberFormat="1" applyFont="1" applyFill="1" applyAlignment="1">
      <alignment horizontal="center" wrapText="1"/>
    </xf>
    <xf numFmtId="2" fontId="19" fillId="2" borderId="0" xfId="0" applyNumberFormat="1" applyFont="1" applyFill="1" applyAlignment="1">
      <alignment horizontal="center" wrapText="1"/>
    </xf>
    <xf numFmtId="2" fontId="4" fillId="2" borderId="0" xfId="0" applyNumberFormat="1" applyFont="1" applyFill="1" applyAlignment="1">
      <alignment horizontal="center" wrapText="1"/>
    </xf>
    <xf numFmtId="164" fontId="5" fillId="2" borderId="0" xfId="0" applyNumberFormat="1" applyFont="1" applyFill="1" applyAlignment="1">
      <alignment horizontal="center" wrapText="1"/>
    </xf>
    <xf numFmtId="167" fontId="5" fillId="2" borderId="0" xfId="0" applyNumberFormat="1" applyFont="1" applyFill="1" applyAlignment="1" applyProtection="1">
      <alignment horizontal="center" vertical="top"/>
      <protection locked="0"/>
    </xf>
    <xf numFmtId="164" fontId="5" fillId="2" borderId="0" xfId="0" applyNumberFormat="1" applyFont="1" applyFill="1" applyAlignment="1">
      <alignment horizontal="center" vertical="top"/>
    </xf>
    <xf numFmtId="2" fontId="5" fillId="2" borderId="0" xfId="0" applyNumberFormat="1" applyFont="1" applyFill="1" applyAlignment="1">
      <alignment horizontal="center" vertical="top"/>
    </xf>
    <xf numFmtId="1" fontId="36" fillId="2" borderId="0" xfId="0" applyNumberFormat="1" applyFont="1" applyFill="1" applyAlignment="1" applyProtection="1">
      <alignment horizontal="center" vertical="top"/>
      <protection locked="0"/>
    </xf>
    <xf numFmtId="164" fontId="4" fillId="2" borderId="0" xfId="0" applyNumberFormat="1" applyFont="1" applyFill="1" applyAlignment="1">
      <alignment horizontal="center" vertical="top"/>
    </xf>
    <xf numFmtId="164" fontId="36" fillId="2" borderId="0" xfId="0" applyNumberFormat="1" applyFont="1" applyFill="1" applyAlignment="1" applyProtection="1">
      <alignment horizontal="center" vertical="top"/>
      <protection locked="0"/>
    </xf>
    <xf numFmtId="1" fontId="5" fillId="2" borderId="0" xfId="0" applyNumberFormat="1" applyFont="1" applyFill="1" applyAlignment="1" applyProtection="1">
      <alignment horizontal="center" vertical="top"/>
      <protection locked="0"/>
    </xf>
    <xf numFmtId="2" fontId="5" fillId="2" borderId="0" xfId="0" applyNumberFormat="1" applyFont="1" applyFill="1" applyAlignment="1" applyProtection="1">
      <alignment horizontal="center" vertical="top"/>
      <protection locked="0"/>
    </xf>
    <xf numFmtId="2" fontId="0" fillId="2" borderId="0" xfId="0" applyNumberFormat="1" applyFill="1" applyAlignment="1" applyProtection="1">
      <alignment horizontal="center"/>
      <protection locked="0"/>
    </xf>
    <xf numFmtId="1" fontId="0" fillId="2" borderId="0" xfId="0" applyNumberFormat="1" applyFill="1" applyAlignment="1" applyProtection="1">
      <alignment horizontal="center"/>
      <protection locked="0"/>
    </xf>
    <xf numFmtId="2" fontId="0" fillId="2" borderId="0" xfId="0" applyNumberFormat="1" applyFill="1" applyAlignment="1">
      <alignment horizontal="center"/>
    </xf>
    <xf numFmtId="1" fontId="0" fillId="2" borderId="0" xfId="0" applyNumberFormat="1" applyFill="1" applyAlignment="1">
      <alignment horizontal="center"/>
    </xf>
    <xf numFmtId="1" fontId="0" fillId="2" borderId="0" xfId="0" applyNumberFormat="1" applyFill="1" applyAlignment="1">
      <alignment horizontal="center" vertical="center"/>
    </xf>
    <xf numFmtId="164" fontId="5" fillId="2" borderId="0" xfId="0" applyNumberFormat="1" applyFont="1" applyFill="1" applyAlignment="1">
      <alignment horizontal="left" wrapText="1"/>
    </xf>
    <xf numFmtId="2" fontId="5" fillId="2" borderId="0" xfId="0" applyNumberFormat="1" applyFont="1" applyFill="1" applyAlignment="1">
      <alignment horizontal="left" wrapText="1"/>
    </xf>
    <xf numFmtId="2" fontId="0" fillId="2" borderId="0" xfId="0" applyNumberFormat="1" applyFill="1" applyProtection="1">
      <protection locked="0"/>
    </xf>
    <xf numFmtId="164" fontId="0" fillId="2" borderId="0" xfId="0" applyNumberFormat="1" applyFill="1" applyAlignment="1" applyProtection="1">
      <alignment horizontal="center"/>
      <protection locked="0"/>
    </xf>
    <xf numFmtId="2" fontId="13" fillId="2" borderId="0" xfId="0" applyNumberFormat="1" applyFont="1" applyFill="1" applyAlignment="1">
      <alignment horizontal="center"/>
    </xf>
    <xf numFmtId="2" fontId="40" fillId="2" borderId="0" xfId="0" applyNumberFormat="1" applyFont="1" applyFill="1" applyAlignment="1">
      <alignment horizontal="center"/>
    </xf>
    <xf numFmtId="2" fontId="29" fillId="2" borderId="0" xfId="0" applyNumberFormat="1" applyFont="1" applyFill="1" applyAlignment="1">
      <alignment horizontal="center"/>
    </xf>
    <xf numFmtId="166" fontId="40" fillId="2" borderId="0" xfId="0" applyNumberFormat="1" applyFont="1" applyFill="1" applyAlignment="1">
      <alignment horizontal="center"/>
    </xf>
    <xf numFmtId="166" fontId="0" fillId="2" borderId="0" xfId="0" applyNumberFormat="1" applyFill="1" applyAlignment="1">
      <alignment horizontal="center"/>
    </xf>
    <xf numFmtId="2" fontId="29" fillId="2" borderId="0" xfId="0" applyNumberFormat="1" applyFont="1" applyFill="1" applyAlignment="1" applyProtection="1">
      <alignment horizontal="center"/>
      <protection locked="0"/>
    </xf>
    <xf numFmtId="0" fontId="29" fillId="2" borderId="0" xfId="0" applyFont="1" applyFill="1" applyAlignment="1">
      <alignment horizontal="center"/>
    </xf>
    <xf numFmtId="166" fontId="29" fillId="2" borderId="0" xfId="0" applyNumberFormat="1" applyFont="1" applyFill="1" applyAlignment="1">
      <alignment horizontal="center"/>
    </xf>
    <xf numFmtId="164" fontId="0" fillId="2" borderId="0" xfId="0" applyNumberFormat="1" applyFill="1" applyProtection="1">
      <protection locked="0"/>
    </xf>
    <xf numFmtId="0" fontId="29" fillId="2" borderId="0" xfId="0" applyFont="1" applyFill="1" applyAlignment="1">
      <alignment horizontal="left"/>
    </xf>
    <xf numFmtId="0" fontId="30" fillId="2" borderId="0" xfId="0" applyFont="1" applyFill="1"/>
    <xf numFmtId="0" fontId="14" fillId="2" borderId="0" xfId="0" applyFont="1" applyFill="1"/>
    <xf numFmtId="2" fontId="31" fillId="2" borderId="1" xfId="0" applyNumberFormat="1" applyFont="1" applyFill="1" applyBorder="1" applyAlignment="1">
      <alignment horizontal="center" vertical="center"/>
    </xf>
    <xf numFmtId="2" fontId="31" fillId="2" borderId="20" xfId="0" applyNumberFormat="1" applyFont="1" applyFill="1" applyBorder="1" applyAlignment="1">
      <alignment horizontal="center" vertical="center"/>
    </xf>
    <xf numFmtId="2" fontId="25" fillId="2" borderId="1" xfId="0" applyNumberFormat="1" applyFont="1" applyFill="1" applyBorder="1" applyAlignment="1">
      <alignment horizontal="center" vertical="center"/>
    </xf>
    <xf numFmtId="2" fontId="25" fillId="2" borderId="20" xfId="0" applyNumberFormat="1" applyFont="1" applyFill="1" applyBorder="1" applyAlignment="1">
      <alignment horizontal="center" vertical="center"/>
    </xf>
    <xf numFmtId="2" fontId="8" fillId="4" borderId="15" xfId="0" applyNumberFormat="1" applyFont="1" applyFill="1" applyBorder="1" applyAlignment="1">
      <alignment vertical="center" wrapText="1"/>
    </xf>
    <xf numFmtId="2" fontId="5" fillId="2" borderId="24" xfId="0" applyNumberFormat="1" applyFont="1" applyFill="1" applyBorder="1" applyAlignment="1">
      <alignment vertical="center" wrapText="1"/>
    </xf>
    <xf numFmtId="2" fontId="4" fillId="2" borderId="24" xfId="0" applyNumberFormat="1" applyFont="1" applyFill="1" applyBorder="1" applyAlignment="1">
      <alignment horizontal="right" vertical="center" wrapText="1"/>
    </xf>
    <xf numFmtId="2" fontId="19" fillId="4" borderId="24" xfId="0" applyNumberFormat="1" applyFont="1" applyFill="1" applyBorder="1" applyAlignment="1">
      <alignment vertical="center" wrapText="1"/>
    </xf>
    <xf numFmtId="2" fontId="5" fillId="2" borderId="24" xfId="0" applyNumberFormat="1" applyFont="1" applyFill="1" applyBorder="1" applyAlignment="1">
      <alignment horizontal="right" vertical="center" wrapText="1"/>
    </xf>
    <xf numFmtId="2" fontId="8" fillId="2" borderId="24" xfId="0" applyNumberFormat="1" applyFont="1" applyFill="1" applyBorder="1" applyAlignment="1">
      <alignment horizontal="left" vertical="center" wrapText="1"/>
    </xf>
    <xf numFmtId="2" fontId="8" fillId="2" borderId="24" xfId="0" applyNumberFormat="1" applyFont="1" applyFill="1" applyBorder="1" applyAlignment="1">
      <alignment vertical="center" wrapText="1"/>
    </xf>
    <xf numFmtId="2" fontId="5" fillId="2" borderId="24" xfId="0" applyNumberFormat="1" applyFont="1" applyFill="1" applyBorder="1" applyAlignment="1">
      <alignment horizontal="left" vertical="center" wrapText="1"/>
    </xf>
    <xf numFmtId="2" fontId="8" fillId="4" borderId="24" xfId="0" applyNumberFormat="1" applyFont="1" applyFill="1" applyBorder="1" applyAlignment="1">
      <alignment horizontal="left" vertical="center" wrapText="1"/>
    </xf>
    <xf numFmtId="2" fontId="8" fillId="4" borderId="24" xfId="0" applyNumberFormat="1" applyFont="1" applyFill="1" applyBorder="1" applyAlignment="1">
      <alignment vertical="center" wrapText="1"/>
    </xf>
    <xf numFmtId="2" fontId="4" fillId="4" borderId="24" xfId="0" applyNumberFormat="1" applyFont="1" applyFill="1" applyBorder="1" applyAlignment="1">
      <alignment horizontal="right" vertical="center" wrapText="1"/>
    </xf>
    <xf numFmtId="2" fontId="55" fillId="2" borderId="24" xfId="0" applyNumberFormat="1" applyFont="1" applyFill="1" applyBorder="1" applyAlignment="1">
      <alignment horizontal="right" vertical="center" wrapText="1"/>
    </xf>
    <xf numFmtId="2" fontId="23" fillId="2" borderId="24" xfId="0" applyNumberFormat="1" applyFont="1" applyFill="1" applyBorder="1" applyAlignment="1">
      <alignment horizontal="right" vertical="center" wrapText="1"/>
    </xf>
    <xf numFmtId="0" fontId="20" fillId="0" borderId="24" xfId="0" applyFont="1" applyBorder="1" applyAlignment="1">
      <alignment vertical="center" wrapText="1"/>
    </xf>
    <xf numFmtId="0" fontId="21" fillId="0" borderId="24" xfId="0" applyFont="1" applyBorder="1" applyAlignment="1">
      <alignment vertical="center" wrapText="1"/>
    </xf>
    <xf numFmtId="0" fontId="57" fillId="4" borderId="24" xfId="0" applyFont="1" applyFill="1" applyBorder="1" applyAlignment="1">
      <alignment vertical="center"/>
    </xf>
    <xf numFmtId="0" fontId="21" fillId="2" borderId="24" xfId="0" applyFont="1" applyFill="1" applyBorder="1" applyAlignment="1">
      <alignment vertical="center"/>
    </xf>
    <xf numFmtId="0" fontId="57" fillId="4" borderId="24" xfId="0" applyFont="1" applyFill="1" applyBorder="1" applyAlignment="1">
      <alignment vertical="center" wrapText="1"/>
    </xf>
    <xf numFmtId="49" fontId="0" fillId="4" borderId="25" xfId="0" applyNumberFormat="1" applyFill="1" applyBorder="1" applyAlignment="1" applyProtection="1">
      <alignment vertical="center"/>
      <protection locked="0"/>
    </xf>
    <xf numFmtId="164" fontId="37" fillId="7" borderId="26" xfId="0" applyNumberFormat="1" applyFont="1" applyFill="1" applyBorder="1" applyAlignment="1" applyProtection="1">
      <alignment horizontal="center" vertical="center"/>
      <protection locked="0"/>
    </xf>
    <xf numFmtId="167" fontId="5" fillId="7" borderId="1" xfId="0" applyNumberFormat="1" applyFont="1" applyFill="1" applyBorder="1" applyAlignment="1" applyProtection="1">
      <alignment horizontal="center" vertical="center"/>
      <protection locked="0"/>
    </xf>
    <xf numFmtId="165" fontId="5" fillId="10" borderId="1" xfId="0" applyNumberFormat="1" applyFont="1" applyFill="1" applyBorder="1" applyAlignment="1" applyProtection="1">
      <alignment horizontal="center" vertical="center"/>
      <protection locked="0"/>
    </xf>
    <xf numFmtId="1" fontId="36" fillId="4" borderId="1" xfId="0" applyNumberFormat="1" applyFont="1" applyFill="1" applyBorder="1" applyAlignment="1">
      <alignment horizontal="center" vertical="center"/>
    </xf>
    <xf numFmtId="2" fontId="5" fillId="7" borderId="1" xfId="0" applyNumberFormat="1" applyFont="1" applyFill="1" applyBorder="1" applyAlignment="1" applyProtection="1">
      <alignment horizontal="center" vertical="center"/>
      <protection locked="0"/>
    </xf>
    <xf numFmtId="1" fontId="0" fillId="4" borderId="1" xfId="0" applyNumberFormat="1" applyFill="1" applyBorder="1" applyAlignment="1" applyProtection="1">
      <alignment horizontal="center" vertical="center"/>
      <protection locked="0"/>
    </xf>
    <xf numFmtId="2" fontId="0" fillId="5" borderId="1" xfId="0" applyNumberFormat="1" applyFill="1" applyBorder="1" applyAlignment="1">
      <alignment horizontal="center" vertical="center"/>
    </xf>
    <xf numFmtId="1" fontId="0" fillId="5" borderId="1" xfId="0" applyNumberFormat="1" applyFill="1" applyBorder="1" applyAlignment="1">
      <alignment horizontal="center" vertical="center"/>
    </xf>
    <xf numFmtId="0" fontId="0" fillId="4" borderId="1" xfId="0" applyFill="1" applyBorder="1" applyAlignment="1">
      <alignment horizontal="center" vertical="center"/>
    </xf>
    <xf numFmtId="0" fontId="56" fillId="4" borderId="1" xfId="0" applyFont="1" applyFill="1" applyBorder="1" applyAlignment="1">
      <alignment horizontal="center" vertical="center"/>
    </xf>
    <xf numFmtId="164" fontId="0" fillId="0" borderId="1" xfId="0" applyNumberFormat="1" applyBorder="1" applyAlignment="1" applyProtection="1">
      <alignment horizontal="center" vertical="center"/>
      <protection locked="0"/>
    </xf>
    <xf numFmtId="2" fontId="29" fillId="4" borderId="1" xfId="0" applyNumberFormat="1" applyFont="1" applyFill="1" applyBorder="1" applyAlignment="1">
      <alignment horizontal="center" vertical="center"/>
    </xf>
    <xf numFmtId="2" fontId="29" fillId="4" borderId="1" xfId="0" applyNumberFormat="1" applyFont="1" applyFill="1" applyBorder="1" applyAlignment="1" applyProtection="1">
      <alignment horizontal="center" vertical="center"/>
      <protection locked="0"/>
    </xf>
    <xf numFmtId="0" fontId="29" fillId="4" borderId="1" xfId="0" applyFont="1" applyFill="1" applyBorder="1" applyAlignment="1">
      <alignment horizontal="center" vertical="center"/>
    </xf>
    <xf numFmtId="166" fontId="29" fillId="4" borderId="1" xfId="0" applyNumberFormat="1" applyFont="1" applyFill="1" applyBorder="1" applyAlignment="1">
      <alignment horizontal="center" vertical="center"/>
    </xf>
    <xf numFmtId="0" fontId="0" fillId="4" borderId="22" xfId="0" applyFill="1" applyBorder="1" applyAlignment="1" applyProtection="1">
      <alignment vertical="center"/>
      <protection locked="0"/>
    </xf>
    <xf numFmtId="1" fontId="0" fillId="4" borderId="1" xfId="0" applyNumberFormat="1" applyFill="1" applyBorder="1" applyAlignment="1">
      <alignment horizontal="center" vertical="center"/>
    </xf>
    <xf numFmtId="0" fontId="16" fillId="12" borderId="9" xfId="0" applyFont="1" applyFill="1" applyBorder="1"/>
    <xf numFmtId="0" fontId="0" fillId="12" borderId="2" xfId="0" applyFill="1" applyBorder="1"/>
    <xf numFmtId="0" fontId="0" fillId="12" borderId="10" xfId="0" applyFill="1" applyBorder="1"/>
    <xf numFmtId="0" fontId="13" fillId="12" borderId="9" xfId="0" applyFont="1" applyFill="1" applyBorder="1"/>
    <xf numFmtId="0" fontId="30" fillId="12" borderId="2" xfId="0" applyFont="1" applyFill="1" applyBorder="1"/>
    <xf numFmtId="0" fontId="13" fillId="12" borderId="2" xfId="0" applyFont="1" applyFill="1" applyBorder="1"/>
    <xf numFmtId="0" fontId="30" fillId="12" borderId="10" xfId="0" applyFont="1" applyFill="1" applyBorder="1"/>
    <xf numFmtId="0" fontId="40" fillId="12" borderId="5" xfId="0" applyFont="1" applyFill="1" applyBorder="1"/>
    <xf numFmtId="0" fontId="0" fillId="12" borderId="0" xfId="0" applyFill="1"/>
    <xf numFmtId="0" fontId="0" fillId="12" borderId="6" xfId="0" applyFill="1" applyBorder="1"/>
    <xf numFmtId="0" fontId="18" fillId="12" borderId="5" xfId="0" applyFont="1" applyFill="1" applyBorder="1"/>
    <xf numFmtId="0" fontId="15" fillId="12" borderId="0" xfId="0" applyFont="1" applyFill="1"/>
    <xf numFmtId="0" fontId="15" fillId="12" borderId="6" xfId="0" applyFont="1" applyFill="1" applyBorder="1"/>
    <xf numFmtId="0" fontId="29" fillId="12" borderId="0" xfId="0" applyFont="1" applyFill="1"/>
    <xf numFmtId="0" fontId="0" fillId="12" borderId="7" xfId="0" applyFill="1" applyBorder="1"/>
    <xf numFmtId="0" fontId="0" fillId="12" borderId="3" xfId="0" applyFill="1" applyBorder="1"/>
    <xf numFmtId="0" fontId="0" fillId="12" borderId="8" xfId="0" applyFill="1" applyBorder="1"/>
    <xf numFmtId="164" fontId="53" fillId="2" borderId="0" xfId="0" applyNumberFormat="1" applyFont="1" applyFill="1" applyAlignment="1">
      <alignment vertical="center"/>
    </xf>
    <xf numFmtId="164" fontId="40" fillId="2" borderId="0" xfId="0" applyNumberFormat="1" applyFont="1" applyFill="1" applyAlignment="1">
      <alignment vertical="center"/>
    </xf>
    <xf numFmtId="0" fontId="7" fillId="6" borderId="5" xfId="0" applyFont="1" applyFill="1" applyBorder="1"/>
    <xf numFmtId="0" fontId="7" fillId="6" borderId="0" xfId="0" applyFont="1" applyFill="1"/>
    <xf numFmtId="0" fontId="0" fillId="6" borderId="0" xfId="0" applyFill="1"/>
    <xf numFmtId="0" fontId="0" fillId="6" borderId="6" xfId="0" applyFill="1" applyBorder="1"/>
    <xf numFmtId="0" fontId="27" fillId="6" borderId="0" xfId="1" applyFill="1" applyBorder="1" applyAlignment="1" applyProtection="1">
      <protection locked="0"/>
    </xf>
    <xf numFmtId="0" fontId="1" fillId="6" borderId="0" xfId="0" applyFont="1" applyFill="1"/>
    <xf numFmtId="0" fontId="46" fillId="6" borderId="6" xfId="1" applyFont="1" applyFill="1" applyBorder="1" applyAlignment="1" applyProtection="1">
      <protection locked="0"/>
    </xf>
    <xf numFmtId="0" fontId="39" fillId="6" borderId="5" xfId="0" applyFont="1" applyFill="1" applyBorder="1"/>
    <xf numFmtId="0" fontId="46" fillId="6" borderId="6" xfId="1" applyFont="1" applyFill="1" applyBorder="1" applyAlignment="1" applyProtection="1"/>
    <xf numFmtId="0" fontId="29" fillId="6" borderId="0" xfId="0" applyFont="1" applyFill="1" applyAlignment="1">
      <alignment horizontal="left"/>
    </xf>
    <xf numFmtId="0" fontId="17" fillId="6" borderId="9" xfId="0" applyFont="1" applyFill="1" applyBorder="1"/>
    <xf numFmtId="0" fontId="0" fillId="6" borderId="2" xfId="0" applyFill="1" applyBorder="1"/>
    <xf numFmtId="0" fontId="0" fillId="6" borderId="10" xfId="0" applyFill="1" applyBorder="1"/>
    <xf numFmtId="0" fontId="7" fillId="6" borderId="5" xfId="0" applyFont="1" applyFill="1" applyBorder="1" applyAlignment="1">
      <alignment horizontal="left" vertical="top"/>
    </xf>
    <xf numFmtId="0" fontId="0" fillId="6" borderId="7" xfId="0" applyFill="1" applyBorder="1"/>
    <xf numFmtId="0" fontId="0" fillId="6" borderId="3" xfId="0" applyFill="1" applyBorder="1"/>
    <xf numFmtId="0" fontId="0" fillId="6" borderId="8" xfId="0" applyFill="1" applyBorder="1"/>
    <xf numFmtId="0" fontId="29" fillId="6" borderId="5" xfId="0" applyFont="1" applyFill="1" applyBorder="1" applyAlignment="1">
      <alignment horizontal="left" vertical="center"/>
    </xf>
    <xf numFmtId="0" fontId="60" fillId="6" borderId="5"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6" xfId="0" applyFont="1" applyFill="1" applyBorder="1" applyAlignment="1">
      <alignment horizontal="center" vertical="center" wrapText="1"/>
    </xf>
    <xf numFmtId="0" fontId="27" fillId="6" borderId="8" xfId="1" applyFill="1" applyBorder="1" applyAlignment="1" applyProtection="1">
      <alignment horizontal="left"/>
      <protection locked="0"/>
    </xf>
    <xf numFmtId="0" fontId="27" fillId="6" borderId="0" xfId="1" applyFill="1" applyBorder="1" applyAlignment="1" applyProtection="1">
      <alignment horizontal="left"/>
    </xf>
    <xf numFmtId="49" fontId="11" fillId="2" borderId="0" xfId="0" applyNumberFormat="1" applyFont="1" applyFill="1" applyAlignment="1">
      <alignment vertical="center"/>
    </xf>
    <xf numFmtId="49" fontId="12" fillId="2" borderId="0" xfId="0" applyNumberFormat="1" applyFont="1" applyFill="1" applyAlignment="1">
      <alignment vertical="center"/>
    </xf>
    <xf numFmtId="2" fontId="44" fillId="0" borderId="1" xfId="0" applyNumberFormat="1" applyFont="1" applyBorder="1" applyAlignment="1">
      <alignment horizontal="center" vertical="center"/>
    </xf>
    <xf numFmtId="2" fontId="20" fillId="2" borderId="11" xfId="0" applyNumberFormat="1" applyFont="1" applyFill="1" applyBorder="1" applyAlignment="1" applyProtection="1">
      <alignment horizontal="center" vertical="center" wrapText="1"/>
      <protection locked="0"/>
    </xf>
    <xf numFmtId="164" fontId="62" fillId="2" borderId="1" xfId="5" applyNumberFormat="1" applyFont="1" applyFill="1" applyBorder="1" applyAlignment="1" applyProtection="1">
      <alignment horizontal="center" vertical="center" wrapText="1"/>
      <protection locked="0"/>
    </xf>
    <xf numFmtId="2" fontId="62" fillId="2" borderId="1" xfId="5" applyNumberFormat="1" applyFont="1" applyFill="1" applyBorder="1" applyAlignment="1" applyProtection="1">
      <alignment horizontal="center" vertical="center" wrapText="1"/>
      <protection locked="0"/>
    </xf>
    <xf numFmtId="2" fontId="21" fillId="2" borderId="7" xfId="0" applyNumberFormat="1" applyFont="1" applyFill="1" applyBorder="1" applyAlignment="1" applyProtection="1">
      <alignment vertical="center"/>
      <protection locked="0"/>
    </xf>
    <xf numFmtId="164" fontId="20" fillId="2" borderId="1" xfId="0" applyNumberFormat="1" applyFont="1" applyFill="1" applyBorder="1" applyAlignment="1" applyProtection="1">
      <alignment horizontal="center" vertical="center" wrapText="1"/>
      <protection locked="0"/>
    </xf>
    <xf numFmtId="2" fontId="20" fillId="2" borderId="1" xfId="0" applyNumberFormat="1" applyFont="1" applyFill="1" applyBorder="1" applyAlignment="1" applyProtection="1">
      <alignment horizontal="center" vertical="center" wrapText="1"/>
      <protection locked="0"/>
    </xf>
    <xf numFmtId="2" fontId="20" fillId="2" borderId="1" xfId="0" applyNumberFormat="1" applyFont="1" applyFill="1" applyBorder="1" applyAlignment="1">
      <alignment horizontal="center" vertical="center" wrapText="1"/>
    </xf>
    <xf numFmtId="164" fontId="21" fillId="2" borderId="11" xfId="0" applyNumberFormat="1" applyFont="1" applyFill="1" applyBorder="1" applyAlignment="1" applyProtection="1">
      <alignment horizontal="center" vertical="center" wrapText="1"/>
      <protection locked="0"/>
    </xf>
    <xf numFmtId="2" fontId="21" fillId="2" borderId="7" xfId="0" applyNumberFormat="1" applyFont="1" applyFill="1" applyBorder="1" applyAlignment="1" applyProtection="1">
      <alignment horizontal="center" vertical="center" wrapText="1"/>
      <protection locked="0"/>
    </xf>
    <xf numFmtId="2" fontId="21" fillId="2" borderId="11" xfId="0" applyNumberFormat="1" applyFont="1" applyFill="1" applyBorder="1" applyAlignment="1" applyProtection="1">
      <alignment horizontal="center" vertical="center" wrapText="1"/>
      <protection locked="0"/>
    </xf>
    <xf numFmtId="2" fontId="63" fillId="6" borderId="0" xfId="0" applyNumberFormat="1" applyFont="1" applyFill="1" applyAlignment="1">
      <alignment horizontal="left"/>
    </xf>
    <xf numFmtId="168" fontId="63" fillId="6" borderId="0" xfId="0" applyNumberFormat="1" applyFont="1" applyFill="1"/>
    <xf numFmtId="2" fontId="4" fillId="0" borderId="1" xfId="0" applyNumberFormat="1" applyFont="1" applyBorder="1" applyAlignment="1">
      <alignment horizontal="center" vertical="center"/>
    </xf>
    <xf numFmtId="0" fontId="47" fillId="6" borderId="9" xfId="0" applyFont="1" applyFill="1" applyBorder="1" applyAlignment="1">
      <alignment horizontal="center"/>
    </xf>
    <xf numFmtId="0" fontId="47" fillId="6" borderId="2" xfId="0" applyFont="1" applyFill="1" applyBorder="1" applyAlignment="1">
      <alignment horizontal="center"/>
    </xf>
    <xf numFmtId="0" fontId="47" fillId="6" borderId="10" xfId="0" applyFont="1" applyFill="1" applyBorder="1" applyAlignment="1">
      <alignment horizontal="center"/>
    </xf>
    <xf numFmtId="0" fontId="0" fillId="6" borderId="0" xfId="0" applyFill="1" applyAlignment="1">
      <alignment horizontal="left" wrapText="1"/>
    </xf>
    <xf numFmtId="0" fontId="0" fillId="6" borderId="6" xfId="0" applyFill="1" applyBorder="1" applyAlignment="1">
      <alignment horizontal="left" wrapText="1"/>
    </xf>
    <xf numFmtId="0" fontId="0" fillId="6" borderId="0" xfId="0" applyFill="1" applyAlignment="1">
      <alignment horizontal="left"/>
    </xf>
    <xf numFmtId="0" fontId="0" fillId="6" borderId="6" xfId="0" applyFill="1" applyBorder="1" applyAlignment="1">
      <alignment horizontal="left"/>
    </xf>
    <xf numFmtId="0" fontId="60" fillId="6" borderId="5"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6" xfId="0" applyFont="1" applyFill="1" applyBorder="1" applyAlignment="1">
      <alignment horizontal="center" vertical="center" wrapText="1"/>
    </xf>
    <xf numFmtId="0" fontId="7" fillId="6" borderId="5" xfId="0" applyFont="1" applyFill="1" applyBorder="1" applyAlignment="1">
      <alignment horizontal="left"/>
    </xf>
    <xf numFmtId="0" fontId="7" fillId="6" borderId="0" xfId="0" applyFont="1" applyFill="1" applyAlignment="1">
      <alignment horizontal="left"/>
    </xf>
    <xf numFmtId="0" fontId="7" fillId="6" borderId="6" xfId="0" applyFont="1" applyFill="1" applyBorder="1" applyAlignment="1">
      <alignment horizontal="left"/>
    </xf>
    <xf numFmtId="2" fontId="13" fillId="7" borderId="0" xfId="0" applyNumberFormat="1" applyFont="1" applyFill="1" applyAlignment="1" applyProtection="1">
      <alignment horizontal="left" vertical="center"/>
      <protection locked="0"/>
    </xf>
    <xf numFmtId="2" fontId="8" fillId="2" borderId="1" xfId="0" applyNumberFormat="1" applyFont="1" applyFill="1" applyBorder="1" applyAlignment="1">
      <alignment horizontal="center" vertical="center"/>
    </xf>
    <xf numFmtId="2" fontId="5" fillId="2" borderId="13" xfId="0" applyNumberFormat="1" applyFont="1" applyFill="1" applyBorder="1" applyAlignment="1">
      <alignment horizontal="center"/>
    </xf>
    <xf numFmtId="2" fontId="5" fillId="2" borderId="9" xfId="0" applyNumberFormat="1" applyFont="1" applyFill="1" applyBorder="1" applyAlignment="1">
      <alignment horizontal="center"/>
    </xf>
    <xf numFmtId="0" fontId="38" fillId="2" borderId="0" xfId="0" applyFont="1" applyFill="1" applyAlignment="1">
      <alignment horizontal="left"/>
    </xf>
    <xf numFmtId="2" fontId="8" fillId="0" borderId="4" xfId="0" applyNumberFormat="1" applyFont="1" applyBorder="1" applyAlignment="1" applyProtection="1">
      <alignment horizontal="center" vertical="center"/>
      <protection locked="0"/>
    </xf>
    <xf numFmtId="2" fontId="8" fillId="0" borderId="12" xfId="0" applyNumberFormat="1" applyFont="1" applyBorder="1" applyAlignment="1" applyProtection="1">
      <alignment horizontal="center" vertical="center"/>
      <protection locked="0"/>
    </xf>
    <xf numFmtId="2" fontId="62" fillId="2" borderId="1" xfId="5" applyNumberFormat="1" applyFont="1" applyFill="1" applyBorder="1" applyAlignment="1" applyProtection="1">
      <alignment horizontal="center" vertical="center"/>
      <protection locked="0"/>
    </xf>
    <xf numFmtId="0" fontId="48" fillId="2" borderId="0" xfId="0" applyFont="1" applyFill="1" applyAlignment="1" applyProtection="1">
      <alignment horizontal="left" vertical="center"/>
      <protection locked="0"/>
    </xf>
  </cellXfs>
  <cellStyles count="6">
    <cellStyle name="Good" xfId="5" builtinId="26"/>
    <cellStyle name="Hyperlink" xfId="1" builtinId="8"/>
    <cellStyle name="Normal" xfId="0" builtinId="0"/>
    <cellStyle name="Normal 2" xfId="2" xr:uid="{00000000-0005-0000-0000-000002000000}"/>
    <cellStyle name="Normal 3" xfId="3" xr:uid="{A26BC70C-22B9-4D22-AB6F-8F63B319C7BA}"/>
    <cellStyle name="Percent" xfId="4" builtinId="5"/>
  </cellStyles>
  <dxfs count="0"/>
  <tableStyles count="0" defaultTableStyle="TableStyleMedium9" defaultPivotStyle="PivotStyleMedium4"/>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2b@uwo.ca" TargetMode="External"/><Relationship Id="rId2" Type="http://schemas.openxmlformats.org/officeDocument/2006/relationships/hyperlink" Target="mailto:MalkoskeK@rvh.on.ca" TargetMode="External"/><Relationship Id="rId1" Type="http://schemas.openxmlformats.org/officeDocument/2006/relationships/hyperlink" Target="mailto:Carol.Johnson@lhsc.on.ca" TargetMode="External"/><Relationship Id="rId6" Type="http://schemas.openxmlformats.org/officeDocument/2006/relationships/printerSettings" Target="../printerSettings/printerSettings1.bin"/><Relationship Id="rId5" Type="http://schemas.openxmlformats.org/officeDocument/2006/relationships/hyperlink" Target="https://doi.org/10.1002/acm2.13364" TargetMode="External"/><Relationship Id="rId4" Type="http://schemas.openxmlformats.org/officeDocument/2006/relationships/hyperlink" Target="mailto:carjohnso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AEAEA"/>
  </sheetPr>
  <dimension ref="A1:BP308"/>
  <sheetViews>
    <sheetView tabSelected="1" showRuler="0" workbookViewId="0">
      <selection activeCell="B9" sqref="B9"/>
    </sheetView>
  </sheetViews>
  <sheetFormatPr defaultColWidth="8.875" defaultRowHeight="15.75" x14ac:dyDescent="0.25"/>
  <cols>
    <col min="1" max="1" width="14" customWidth="1"/>
    <col min="3" max="3" width="17.25" customWidth="1"/>
    <col min="13" max="13" width="58.5" customWidth="1"/>
    <col min="14" max="68" width="8.875" style="11"/>
  </cols>
  <sheetData>
    <row r="1" spans="1:68" s="11" customFormat="1" x14ac:dyDescent="0.25">
      <c r="B1" s="14"/>
    </row>
    <row r="2" spans="1:68" s="11" customFormat="1" ht="33.75" x14ac:dyDescent="0.5">
      <c r="A2" s="248" t="s">
        <v>12</v>
      </c>
    </row>
    <row r="3" spans="1:68" ht="9" customHeight="1" x14ac:dyDescent="0.35">
      <c r="A3" s="347"/>
      <c r="B3" s="348"/>
      <c r="C3" s="348"/>
      <c r="D3" s="348"/>
      <c r="E3" s="348"/>
      <c r="F3" s="348"/>
      <c r="G3" s="348"/>
      <c r="H3" s="348"/>
      <c r="I3" s="348"/>
      <c r="J3" s="348"/>
      <c r="K3" s="348"/>
      <c r="L3" s="348"/>
      <c r="M3" s="349"/>
    </row>
    <row r="4" spans="1:68" ht="60" customHeight="1" x14ac:dyDescent="0.25">
      <c r="A4" s="354" t="s">
        <v>130</v>
      </c>
      <c r="B4" s="355"/>
      <c r="C4" s="355"/>
      <c r="D4" s="355"/>
      <c r="E4" s="355"/>
      <c r="F4" s="355"/>
      <c r="G4" s="355"/>
      <c r="H4" s="355"/>
      <c r="I4" s="355"/>
      <c r="J4" s="355"/>
      <c r="K4" s="355"/>
      <c r="L4" s="355"/>
      <c r="M4" s="356"/>
    </row>
    <row r="5" spans="1:68" ht="12.75" customHeight="1" x14ac:dyDescent="0.25">
      <c r="A5" s="326"/>
      <c r="B5" s="327"/>
      <c r="C5" s="327"/>
      <c r="D5" s="327"/>
      <c r="E5" s="327"/>
      <c r="F5" s="327"/>
      <c r="G5" s="327"/>
      <c r="H5" s="327"/>
      <c r="I5" s="327"/>
      <c r="J5" s="327"/>
      <c r="K5" s="327"/>
      <c r="L5" s="327"/>
      <c r="M5" s="328"/>
    </row>
    <row r="6" spans="1:68" x14ac:dyDescent="0.25">
      <c r="A6" s="308" t="s">
        <v>10</v>
      </c>
      <c r="B6" s="344">
        <v>2</v>
      </c>
      <c r="C6" s="345" t="s">
        <v>135</v>
      </c>
      <c r="D6" s="309" t="s">
        <v>136</v>
      </c>
      <c r="E6" s="309"/>
      <c r="F6" s="309"/>
      <c r="G6" s="309"/>
      <c r="H6" s="309"/>
      <c r="I6" s="309"/>
      <c r="J6" s="309"/>
      <c r="K6" s="310"/>
      <c r="L6" s="310"/>
      <c r="M6" s="311"/>
    </row>
    <row r="7" spans="1:68" x14ac:dyDescent="0.25">
      <c r="A7" s="357" t="s">
        <v>77</v>
      </c>
      <c r="B7" s="358"/>
      <c r="C7" s="358"/>
      <c r="D7" s="358"/>
      <c r="E7" s="358"/>
      <c r="F7" s="358"/>
      <c r="G7" s="358"/>
      <c r="H7" s="358"/>
      <c r="I7" s="358"/>
      <c r="J7" s="358"/>
      <c r="K7" s="358"/>
      <c r="L7" s="358"/>
      <c r="M7" s="359"/>
    </row>
    <row r="8" spans="1:68" x14ac:dyDescent="0.25">
      <c r="A8" s="308" t="s">
        <v>17</v>
      </c>
      <c r="B8" s="309"/>
      <c r="C8" s="309"/>
      <c r="D8" s="309"/>
      <c r="E8" s="309"/>
      <c r="F8" s="309"/>
      <c r="G8" s="309"/>
      <c r="H8" s="309"/>
      <c r="I8" s="309"/>
      <c r="J8" s="309"/>
      <c r="K8" s="310"/>
      <c r="L8" s="310"/>
      <c r="M8" s="311"/>
    </row>
    <row r="9" spans="1:68" x14ac:dyDescent="0.25">
      <c r="A9" s="308" t="s">
        <v>76</v>
      </c>
      <c r="B9" s="312" t="s">
        <v>8</v>
      </c>
      <c r="C9" s="309"/>
      <c r="D9" s="309"/>
      <c r="E9" s="309"/>
      <c r="F9" s="309"/>
      <c r="G9" s="309"/>
      <c r="H9" s="309"/>
      <c r="I9" s="309"/>
      <c r="J9" s="309"/>
      <c r="K9" s="310"/>
      <c r="L9" s="310"/>
      <c r="M9" s="311"/>
    </row>
    <row r="10" spans="1:68" x14ac:dyDescent="0.25">
      <c r="A10" s="308" t="s">
        <v>99</v>
      </c>
      <c r="B10" s="312" t="s">
        <v>75</v>
      </c>
      <c r="C10" s="309"/>
      <c r="D10" s="309"/>
      <c r="E10" s="309"/>
      <c r="F10" s="309"/>
      <c r="G10" s="309"/>
      <c r="H10" s="309"/>
      <c r="I10" s="309"/>
      <c r="J10" s="309"/>
      <c r="K10" s="310"/>
      <c r="L10" s="310"/>
      <c r="M10" s="311"/>
    </row>
    <row r="11" spans="1:68" x14ac:dyDescent="0.25">
      <c r="A11" s="308"/>
      <c r="B11" s="309"/>
      <c r="C11" s="309"/>
      <c r="D11" s="309"/>
      <c r="E11" s="309"/>
      <c r="F11" s="309"/>
      <c r="G11" s="309"/>
      <c r="H11" s="309"/>
      <c r="I11" s="309"/>
      <c r="J11" s="309"/>
      <c r="K11" s="310"/>
      <c r="L11" s="310"/>
      <c r="M11" s="311"/>
    </row>
    <row r="12" spans="1:68" x14ac:dyDescent="0.25">
      <c r="A12" s="308" t="s">
        <v>9</v>
      </c>
      <c r="B12" s="309"/>
      <c r="C12" s="309" t="s">
        <v>26</v>
      </c>
      <c r="D12" s="309"/>
      <c r="E12" s="309"/>
      <c r="F12" s="309"/>
      <c r="G12" s="309"/>
      <c r="H12" s="309"/>
      <c r="I12" s="309"/>
      <c r="J12" s="309"/>
      <c r="K12" s="310"/>
      <c r="L12" s="313"/>
      <c r="M12" s="314" t="s">
        <v>49</v>
      </c>
    </row>
    <row r="13" spans="1:68" x14ac:dyDescent="0.25">
      <c r="A13" s="315"/>
      <c r="B13" s="310"/>
      <c r="C13" s="310"/>
      <c r="D13" s="310"/>
      <c r="E13" s="310"/>
      <c r="F13" s="310"/>
      <c r="G13" s="310"/>
      <c r="H13" s="310"/>
      <c r="I13" s="310"/>
      <c r="J13" s="310"/>
      <c r="K13" s="310"/>
      <c r="L13" s="313"/>
      <c r="M13" s="314" t="s">
        <v>81</v>
      </c>
    </row>
    <row r="14" spans="1:68" x14ac:dyDescent="0.25">
      <c r="A14" s="315"/>
      <c r="B14" s="310"/>
      <c r="C14" s="310"/>
      <c r="D14" s="310"/>
      <c r="E14" s="310"/>
      <c r="F14" s="310"/>
      <c r="G14" s="310"/>
      <c r="H14" s="310"/>
      <c r="I14" s="310"/>
      <c r="J14" s="310"/>
      <c r="K14" s="310"/>
      <c r="L14" s="313"/>
      <c r="M14" s="316"/>
    </row>
    <row r="15" spans="1:68" s="17" customFormat="1" x14ac:dyDescent="0.25">
      <c r="A15" s="325" t="s">
        <v>131</v>
      </c>
      <c r="B15" s="317"/>
      <c r="C15" s="317"/>
      <c r="D15" s="317"/>
      <c r="E15" s="317"/>
      <c r="F15" s="317"/>
      <c r="G15" s="317"/>
      <c r="H15" s="317"/>
      <c r="I15" s="317"/>
      <c r="J15" s="317"/>
      <c r="K15" s="317"/>
      <c r="L15" s="330"/>
      <c r="M15" s="329" t="s">
        <v>124</v>
      </c>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row>
    <row r="16" spans="1:68" ht="28.5" x14ac:dyDescent="0.45">
      <c r="A16" s="318" t="s">
        <v>21</v>
      </c>
      <c r="B16" s="319"/>
      <c r="C16" s="319"/>
      <c r="D16" s="319"/>
      <c r="E16" s="319"/>
      <c r="F16" s="319"/>
      <c r="G16" s="319"/>
      <c r="H16" s="319"/>
      <c r="I16" s="319"/>
      <c r="J16" s="319"/>
      <c r="K16" s="319"/>
      <c r="L16" s="319"/>
      <c r="M16" s="320"/>
    </row>
    <row r="17" spans="1:68" ht="15" customHeight="1" x14ac:dyDescent="0.25">
      <c r="A17" s="308" t="s">
        <v>23</v>
      </c>
      <c r="B17" s="350" t="s">
        <v>24</v>
      </c>
      <c r="C17" s="350"/>
      <c r="D17" s="350"/>
      <c r="E17" s="350"/>
      <c r="F17" s="350"/>
      <c r="G17" s="350"/>
      <c r="H17" s="350"/>
      <c r="I17" s="350"/>
      <c r="J17" s="350"/>
      <c r="K17" s="350"/>
      <c r="L17" s="350"/>
      <c r="M17" s="351"/>
    </row>
    <row r="18" spans="1:68" ht="15" customHeight="1" x14ac:dyDescent="0.25">
      <c r="A18" s="321"/>
      <c r="B18" s="350" t="s">
        <v>25</v>
      </c>
      <c r="C18" s="350"/>
      <c r="D18" s="350"/>
      <c r="E18" s="350"/>
      <c r="F18" s="350"/>
      <c r="G18" s="350"/>
      <c r="H18" s="350"/>
      <c r="I18" s="350"/>
      <c r="J18" s="350"/>
      <c r="K18" s="350"/>
      <c r="L18" s="350"/>
      <c r="M18" s="351"/>
    </row>
    <row r="19" spans="1:68" ht="15.75" customHeight="1" x14ac:dyDescent="0.25">
      <c r="A19" s="321"/>
      <c r="B19" s="350"/>
      <c r="C19" s="350"/>
      <c r="D19" s="350"/>
      <c r="E19" s="350"/>
      <c r="F19" s="350"/>
      <c r="G19" s="350"/>
      <c r="H19" s="350"/>
      <c r="I19" s="350"/>
      <c r="J19" s="350"/>
      <c r="K19" s="350"/>
      <c r="L19" s="350"/>
      <c r="M19" s="351"/>
    </row>
    <row r="20" spans="1:68" ht="15" customHeight="1" x14ac:dyDescent="0.25">
      <c r="A20" s="308" t="s">
        <v>22</v>
      </c>
      <c r="B20" s="352" t="s">
        <v>80</v>
      </c>
      <c r="C20" s="352"/>
      <c r="D20" s="352"/>
      <c r="E20" s="352"/>
      <c r="F20" s="352"/>
      <c r="G20" s="352"/>
      <c r="H20" s="352"/>
      <c r="I20" s="352"/>
      <c r="J20" s="352"/>
      <c r="K20" s="352"/>
      <c r="L20" s="352"/>
      <c r="M20" s="353"/>
    </row>
    <row r="21" spans="1:68" x14ac:dyDescent="0.25">
      <c r="A21" s="322"/>
      <c r="B21" s="323"/>
      <c r="C21" s="323"/>
      <c r="D21" s="323"/>
      <c r="E21" s="323"/>
      <c r="F21" s="323"/>
      <c r="G21" s="323"/>
      <c r="H21" s="323"/>
      <c r="I21" s="323"/>
      <c r="J21" s="323"/>
      <c r="K21" s="323"/>
      <c r="L21" s="323"/>
      <c r="M21" s="324"/>
    </row>
    <row r="22" spans="1:68" s="11" customFormat="1" x14ac:dyDescent="0.25"/>
    <row r="23" spans="1:68" ht="28.5" x14ac:dyDescent="0.45">
      <c r="A23" s="289" t="s">
        <v>11</v>
      </c>
      <c r="B23" s="290"/>
      <c r="C23" s="290"/>
      <c r="D23" s="290"/>
      <c r="E23" s="290"/>
      <c r="F23" s="290"/>
      <c r="G23" s="290"/>
      <c r="H23" s="290"/>
      <c r="I23" s="290"/>
      <c r="J23" s="290"/>
      <c r="K23" s="290"/>
      <c r="L23" s="290"/>
      <c r="M23" s="291"/>
    </row>
    <row r="24" spans="1:68" s="4" customFormat="1" ht="18.75" x14ac:dyDescent="0.3">
      <c r="A24" s="292" t="s">
        <v>32</v>
      </c>
      <c r="B24" s="293"/>
      <c r="C24" s="294" t="s">
        <v>16</v>
      </c>
      <c r="D24" s="293"/>
      <c r="E24" s="293"/>
      <c r="F24" s="293"/>
      <c r="G24" s="293"/>
      <c r="H24" s="293"/>
      <c r="I24" s="293"/>
      <c r="J24" s="293"/>
      <c r="K24" s="293"/>
      <c r="L24" s="293"/>
      <c r="M24" s="295"/>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row>
    <row r="25" spans="1:68" ht="18.75" x14ac:dyDescent="0.3">
      <c r="A25" s="296" t="s">
        <v>87</v>
      </c>
      <c r="B25" s="297"/>
      <c r="C25" s="297" t="s">
        <v>88</v>
      </c>
      <c r="D25" s="297"/>
      <c r="E25" s="297"/>
      <c r="F25" s="297"/>
      <c r="G25" s="297"/>
      <c r="H25" s="297"/>
      <c r="I25" s="297"/>
      <c r="J25" s="297"/>
      <c r="K25" s="297"/>
      <c r="L25" s="297"/>
      <c r="M25" s="298"/>
    </row>
    <row r="26" spans="1:68" ht="18.75" x14ac:dyDescent="0.3">
      <c r="A26" s="299" t="s">
        <v>13</v>
      </c>
      <c r="B26" s="300"/>
      <c r="C26" s="300" t="s">
        <v>86</v>
      </c>
      <c r="D26" s="300"/>
      <c r="E26" s="300"/>
      <c r="F26" s="300"/>
      <c r="G26" s="300"/>
      <c r="H26" s="300"/>
      <c r="I26" s="300"/>
      <c r="J26" s="300"/>
      <c r="K26" s="300"/>
      <c r="L26" s="300"/>
      <c r="M26" s="301"/>
    </row>
    <row r="27" spans="1:68" ht="18.75" x14ac:dyDescent="0.3">
      <c r="A27" s="299"/>
      <c r="B27" s="300"/>
      <c r="C27" s="300" t="s">
        <v>100</v>
      </c>
      <c r="D27" s="300"/>
      <c r="E27" s="300"/>
      <c r="F27" s="300"/>
      <c r="G27" s="300"/>
      <c r="H27" s="300"/>
      <c r="I27" s="300"/>
      <c r="J27" s="300"/>
      <c r="K27" s="300"/>
      <c r="L27" s="300"/>
      <c r="M27" s="301"/>
    </row>
    <row r="28" spans="1:68" ht="18.75" x14ac:dyDescent="0.3">
      <c r="A28" s="296" t="s">
        <v>14</v>
      </c>
      <c r="B28" s="297"/>
      <c r="C28" s="297" t="s">
        <v>78</v>
      </c>
      <c r="D28" s="297"/>
      <c r="E28" s="297"/>
      <c r="F28" s="297"/>
      <c r="G28" s="297"/>
      <c r="H28" s="297"/>
      <c r="I28" s="297"/>
      <c r="J28" s="297"/>
      <c r="K28" s="297"/>
      <c r="L28" s="297"/>
      <c r="M28" s="298"/>
    </row>
    <row r="29" spans="1:68" ht="18.75" x14ac:dyDescent="0.3">
      <c r="A29" s="296"/>
      <c r="B29" s="297"/>
      <c r="C29" s="297" t="s">
        <v>89</v>
      </c>
      <c r="D29" s="297"/>
      <c r="E29" s="297"/>
      <c r="F29" s="297"/>
      <c r="G29" s="297"/>
      <c r="H29" s="297"/>
      <c r="I29" s="297"/>
      <c r="J29" s="297"/>
      <c r="K29" s="297"/>
      <c r="L29" s="297"/>
      <c r="M29" s="298"/>
    </row>
    <row r="30" spans="1:68" ht="18.75" x14ac:dyDescent="0.3">
      <c r="A30" s="296" t="s">
        <v>15</v>
      </c>
      <c r="B30" s="297"/>
      <c r="C30" s="297" t="s">
        <v>90</v>
      </c>
      <c r="D30" s="297"/>
      <c r="E30" s="297"/>
      <c r="F30" s="297"/>
      <c r="G30" s="297"/>
      <c r="H30" s="297"/>
      <c r="I30" s="297"/>
      <c r="J30" s="297"/>
      <c r="K30" s="297"/>
      <c r="L30" s="297"/>
      <c r="M30" s="298"/>
    </row>
    <row r="31" spans="1:68" ht="18.75" x14ac:dyDescent="0.3">
      <c r="A31" s="296"/>
      <c r="B31" s="297"/>
      <c r="C31" s="297" t="s">
        <v>91</v>
      </c>
      <c r="D31" s="297"/>
      <c r="E31" s="297"/>
      <c r="F31" s="297"/>
      <c r="G31" s="297"/>
      <c r="H31" s="297"/>
      <c r="I31" s="297"/>
      <c r="J31" s="297"/>
      <c r="K31" s="297"/>
      <c r="L31" s="297"/>
      <c r="M31" s="298"/>
    </row>
    <row r="32" spans="1:68" ht="18.75" x14ac:dyDescent="0.3">
      <c r="A32" s="296" t="s">
        <v>79</v>
      </c>
      <c r="B32" s="297"/>
      <c r="C32" s="302" t="s">
        <v>125</v>
      </c>
      <c r="D32" s="297"/>
      <c r="E32" s="297"/>
      <c r="F32" s="297"/>
      <c r="G32" s="297"/>
      <c r="H32" s="297"/>
      <c r="I32" s="297"/>
      <c r="J32" s="297"/>
      <c r="K32" s="297"/>
      <c r="L32" s="297"/>
      <c r="M32" s="298"/>
    </row>
    <row r="33" spans="1:13" x14ac:dyDescent="0.25">
      <c r="A33" s="303"/>
      <c r="B33" s="304"/>
      <c r="C33" s="304"/>
      <c r="D33" s="304"/>
      <c r="E33" s="304"/>
      <c r="F33" s="304"/>
      <c r="G33" s="304"/>
      <c r="H33" s="304"/>
      <c r="I33" s="304"/>
      <c r="J33" s="304"/>
      <c r="K33" s="304"/>
      <c r="L33" s="304"/>
      <c r="M33" s="305"/>
    </row>
    <row r="34" spans="1:13" s="11" customFormat="1" x14ac:dyDescent="0.25">
      <c r="A34" s="14"/>
    </row>
    <row r="35" spans="1:13" s="11" customFormat="1" x14ac:dyDescent="0.25">
      <c r="A35" s="14"/>
    </row>
    <row r="36" spans="1:13" s="11" customFormat="1" x14ac:dyDescent="0.25"/>
    <row r="37" spans="1:13" s="11" customFormat="1" x14ac:dyDescent="0.25"/>
    <row r="38" spans="1:13" s="11" customFormat="1" x14ac:dyDescent="0.25"/>
    <row r="39" spans="1:13" s="11" customFormat="1" x14ac:dyDescent="0.25"/>
    <row r="40" spans="1:13" s="11" customFormat="1" x14ac:dyDescent="0.25"/>
    <row r="41" spans="1:13" s="11" customFormat="1" x14ac:dyDescent="0.25"/>
    <row r="42" spans="1:13" s="11" customFormat="1" x14ac:dyDescent="0.25"/>
    <row r="43" spans="1:13" s="11" customFormat="1" x14ac:dyDescent="0.25"/>
    <row r="44" spans="1:13" s="11" customFormat="1" x14ac:dyDescent="0.25"/>
    <row r="45" spans="1:13" s="11" customFormat="1" x14ac:dyDescent="0.25"/>
    <row r="46" spans="1:13" s="11" customFormat="1" x14ac:dyDescent="0.25"/>
    <row r="47" spans="1:13" s="11" customFormat="1" x14ac:dyDescent="0.25"/>
    <row r="48" spans="1:13"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sheetData>
  <sheetProtection algorithmName="SHA-512" hashValue="2SGhHZAYb21k0XkHfjYIFyfliQT4KsVIMiRpvVnseDdFxTmDnpeRn/0wQlDsrLej/sjkF+hK9KTcPAFCz5xCPQ==" saltValue="AI4Ex1murvTbNV3dy6jKYg==" spinCount="100000" sheet="1" selectLockedCells="1"/>
  <mergeCells count="7">
    <mergeCell ref="A3:M3"/>
    <mergeCell ref="B17:M17"/>
    <mergeCell ref="B20:M20"/>
    <mergeCell ref="B18:M18"/>
    <mergeCell ref="B19:M19"/>
    <mergeCell ref="A4:M4"/>
    <mergeCell ref="A7:M7"/>
  </mergeCells>
  <phoneticPr fontId="9" type="noConversion"/>
  <hyperlinks>
    <hyperlink ref="M12" r:id="rId1" xr:uid="{5DD78741-8646-43D6-A19C-C9D2837CEE32}"/>
    <hyperlink ref="B10" r:id="rId2" xr:uid="{204B65F2-8933-4A6A-8170-1BD12B5B9E37}"/>
    <hyperlink ref="B9" r:id="rId3" xr:uid="{99D826BB-32DB-40DC-A126-CD1B027076CE}"/>
    <hyperlink ref="M13" r:id="rId4" xr:uid="{BA8F3389-04F9-43C2-9C5B-226A659E5415}"/>
    <hyperlink ref="M15" r:id="rId5" xr:uid="{5BFC55BF-411E-48B3-81CB-F377A7110098}"/>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showRuler="0" workbookViewId="0"/>
  </sheetViews>
  <sheetFormatPr defaultColWidth="10.875" defaultRowHeight="15.75" x14ac:dyDescent="0.25"/>
  <cols>
    <col min="1" max="1" width="19.125" style="2" customWidth="1"/>
    <col min="2" max="16384" width="10.875" style="2"/>
  </cols>
  <sheetData>
    <row r="1" spans="1:1" x14ac:dyDescent="0.25">
      <c r="A1" t="s">
        <v>7</v>
      </c>
    </row>
    <row r="2" spans="1:1" x14ac:dyDescent="0.25">
      <c r="A2" t="str">
        <f ca="1">'Ontario 2021 FTE_Weights'!E3</f>
        <v>Ontario 2021 FTE_Weights</v>
      </c>
    </row>
    <row r="3" spans="1:1" x14ac:dyDescent="0.25">
      <c r="A3" t="str">
        <f ca="1">'Custom FTE_Weights'!E3</f>
        <v>Custom FTE_Weights</v>
      </c>
    </row>
  </sheetData>
  <sheetProtection algorithmName="SHA-512" hashValue="/8W6REM7R5L6sH8BQfSMdJZx21bV4CuoKB8oOdvI+bReibOZAfy+ob+7DuHGOC64e8vbKHDKrjxnHSCpGLeqdA==" saltValue="CGJ+IJf60MufKY2BQjC70g==" spinCount="100000" sheet="1" objects="1" scenarios="1"/>
  <phoneticPr fontId="9"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DD659"/>
  <sheetViews>
    <sheetView showRuler="0" zoomScale="81" zoomScaleNormal="81" workbookViewId="0">
      <selection activeCell="B21" sqref="B21"/>
    </sheetView>
  </sheetViews>
  <sheetFormatPr defaultColWidth="11.125" defaultRowHeight="15.75" x14ac:dyDescent="0.25"/>
  <cols>
    <col min="1" max="1" width="109" style="186" customWidth="1"/>
    <col min="2" max="2" width="18.625" style="187" customWidth="1"/>
    <col min="3" max="3" width="14.5" style="188" customWidth="1"/>
    <col min="4" max="4" width="22.875" style="189" customWidth="1"/>
    <col min="5" max="5" width="8.625" style="189" customWidth="1"/>
    <col min="6" max="6" width="19.875" style="190" customWidth="1"/>
    <col min="7" max="7" width="13.875" style="189" customWidth="1"/>
    <col min="8" max="8" width="12.375" style="189" customWidth="1"/>
    <col min="9" max="9" width="19.5" style="14" customWidth="1"/>
    <col min="10" max="12" width="11.125" style="14"/>
    <col min="13" max="13" width="13.375" style="14" customWidth="1"/>
    <col min="14" max="14" width="12.75" style="14" customWidth="1"/>
    <col min="15" max="15" width="11.125" style="14"/>
    <col min="16" max="16" width="19.5" style="14" customWidth="1"/>
    <col min="17" max="19" width="11.125" style="14"/>
    <col min="20" max="20" width="14.75" style="14" customWidth="1"/>
    <col min="21" max="21" width="13.875" style="14" customWidth="1"/>
    <col min="22" max="22" width="11.125" style="14"/>
    <col min="23" max="23" width="19.5" style="14" customWidth="1"/>
    <col min="24" max="26" width="11.125" style="14"/>
    <col min="27" max="27" width="14.25" style="14" customWidth="1"/>
    <col min="28" max="28" width="13.625" style="14" customWidth="1"/>
    <col min="29" max="29" width="11.125" style="14"/>
    <col min="30" max="30" width="19.5" style="14" customWidth="1"/>
    <col min="31" max="33" width="11.125" style="14"/>
    <col min="34" max="34" width="13.25" style="14" customWidth="1"/>
    <col min="35" max="35" width="14.125" style="14" customWidth="1"/>
    <col min="36" max="36" width="11.125" style="14"/>
    <col min="37" max="37" width="19.5" style="14" customWidth="1"/>
    <col min="38" max="40" width="11.125" style="14"/>
    <col min="41" max="41" width="14.75" style="14" customWidth="1"/>
    <col min="42" max="42" width="14.625" style="14" customWidth="1"/>
    <col min="43" max="43" width="11.125" style="14"/>
    <col min="44" max="44" width="19.5" style="14" customWidth="1"/>
    <col min="45" max="47" width="11.125" style="14"/>
    <col min="48" max="48" width="14.375" style="14" customWidth="1"/>
    <col min="49" max="49" width="13.75" style="14" customWidth="1"/>
    <col min="50" max="50" width="11.125" style="14"/>
    <col min="51" max="51" width="19.5" style="14" customWidth="1"/>
    <col min="52" max="54" width="11.125" style="14"/>
    <col min="55" max="55" width="13.625" style="14" customWidth="1"/>
    <col min="56" max="56" width="15.125" style="14" customWidth="1"/>
    <col min="57" max="57" width="11.125" style="14"/>
    <col min="58" max="58" width="19.5" style="14" customWidth="1"/>
    <col min="59" max="61" width="11.125" style="14"/>
    <col min="62" max="62" width="13.25" style="14" customWidth="1"/>
    <col min="63" max="63" width="13.75" style="14" customWidth="1"/>
    <col min="64" max="64" width="11.125" style="14"/>
    <col min="65" max="65" width="19.5" style="14" customWidth="1"/>
    <col min="66" max="68" width="11.125" style="14"/>
    <col min="69" max="69" width="14.75" style="14" customWidth="1"/>
    <col min="70" max="70" width="13.625" style="14" customWidth="1"/>
    <col min="71" max="71" width="11.125" style="14"/>
    <col min="72" max="72" width="19.5" style="14" customWidth="1"/>
    <col min="73" max="75" width="11.125" style="14"/>
    <col min="76" max="76" width="14.75" style="14" customWidth="1"/>
    <col min="77" max="77" width="13.375" style="14" customWidth="1"/>
    <col min="78" max="78" width="11.125" style="14"/>
    <col min="79" max="79" width="19.5" style="14" customWidth="1"/>
    <col min="80" max="82" width="11.125" style="14"/>
    <col min="83" max="83" width="13.25" style="14" customWidth="1"/>
    <col min="84" max="84" width="12.75" style="14" customWidth="1"/>
    <col min="85" max="85" width="11.125" style="14"/>
    <col min="86" max="86" width="19.5" style="14" customWidth="1"/>
    <col min="87" max="89" width="11.125" style="14"/>
    <col min="90" max="90" width="13.875" style="14" customWidth="1"/>
    <col min="91" max="91" width="13.25" style="14" customWidth="1"/>
    <col min="92" max="92" width="11.125" style="14"/>
    <col min="93" max="93" width="19.5" style="14" customWidth="1"/>
    <col min="94" max="96" width="11.125" style="14"/>
    <col min="97" max="97" width="12.25" style="14" customWidth="1"/>
    <col min="98" max="98" width="12.625" style="14" customWidth="1"/>
    <col min="99" max="99" width="11.125" style="14"/>
    <col min="100" max="100" width="19.5" style="14" customWidth="1"/>
    <col min="101" max="103" width="11.125" style="14"/>
    <col min="104" max="104" width="12.75" style="14" customWidth="1"/>
    <col min="105" max="105" width="13.25" style="14" customWidth="1"/>
    <col min="106" max="107" width="11.125" style="14"/>
    <col min="108" max="16384" width="11.125" style="2"/>
  </cols>
  <sheetData>
    <row r="1" spans="1:108" ht="19.149999999999999" customHeight="1" x14ac:dyDescent="0.25">
      <c r="A1" s="306" t="s">
        <v>128</v>
      </c>
      <c r="B1" s="44"/>
      <c r="C1" s="148"/>
      <c r="D1" s="149"/>
      <c r="E1" s="150"/>
      <c r="F1" s="150"/>
      <c r="G1" s="150"/>
      <c r="H1" s="150"/>
    </row>
    <row r="2" spans="1:108" ht="18.75" x14ac:dyDescent="0.25">
      <c r="A2" s="307" t="s">
        <v>126</v>
      </c>
      <c r="B2" s="44"/>
      <c r="C2" s="131"/>
      <c r="D2" s="150"/>
      <c r="E2" s="150"/>
      <c r="F2" s="150"/>
      <c r="G2" s="150"/>
      <c r="H2" s="150"/>
    </row>
    <row r="3" spans="1:108" ht="23.25" x14ac:dyDescent="0.25">
      <c r="A3" s="307" t="s">
        <v>129</v>
      </c>
      <c r="B3" s="131"/>
      <c r="C3" s="131"/>
      <c r="D3" s="151" t="s">
        <v>20</v>
      </c>
      <c r="E3" s="360" t="s">
        <v>117</v>
      </c>
      <c r="F3" s="360"/>
      <c r="G3" s="150"/>
      <c r="H3" s="150"/>
    </row>
    <row r="4" spans="1:108" ht="19.5" thickBot="1" x14ac:dyDescent="0.3">
      <c r="A4" s="307" t="s">
        <v>127</v>
      </c>
      <c r="B4" s="44"/>
      <c r="C4" s="131"/>
      <c r="D4" s="150"/>
      <c r="E4" s="150"/>
      <c r="F4" s="150"/>
      <c r="G4" s="150"/>
      <c r="H4" s="150"/>
    </row>
    <row r="5" spans="1:108" ht="21.6" customHeight="1" x14ac:dyDescent="0.25">
      <c r="A5" s="152"/>
      <c r="B5" s="153"/>
      <c r="C5" s="154"/>
      <c r="D5" s="154"/>
      <c r="E5" s="154"/>
      <c r="F5" s="154"/>
      <c r="G5" s="154"/>
      <c r="H5" s="155"/>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row>
    <row r="6" spans="1:108" s="8" customFormat="1" ht="27" customHeight="1" x14ac:dyDescent="0.25">
      <c r="A6" s="152"/>
      <c r="B6" s="156"/>
      <c r="C6" s="157" t="str">
        <f>IF('Ontario 2021 FTE_Weights'!$C7&gt;"",'Ontario 2021 FTE_Weights'!$C7,"")</f>
        <v>Medical</v>
      </c>
      <c r="D6" s="157" t="str">
        <f>IF('Ontario 2021 FTE_Weights'!$D7&gt;"",'Ontario 2021 FTE_Weights'!$D7,"")</f>
        <v xml:space="preserve">Physics </v>
      </c>
      <c r="E6" s="157" t="str">
        <f>IF('Ontario 2021 FTE_Weights'!$E7&gt;"",'Ontario 2021 FTE_Weights'!$E7,"")</f>
        <v xml:space="preserve">Other </v>
      </c>
      <c r="F6" s="157" t="str">
        <f>IF('Ontario 2021 FTE_Weights'!$F7&gt;"",'Ontario 2021 FTE_Weights'!$F7,"")</f>
        <v>Engineering</v>
      </c>
      <c r="G6" s="157" t="str">
        <f>IF('Ontario 2021 FTE_Weights'!$G7&gt;"",'Ontario 2021 FTE_Weights'!$G7,"")</f>
        <v>Engineering</v>
      </c>
      <c r="H6" s="158" t="str">
        <f>IF('Ontario 2021 FTE_Weights'!$H7&gt;"",'Ontario 2021 FTE_Weights'!$H7,"")</f>
        <v>IT</v>
      </c>
      <c r="I6" s="215"/>
      <c r="J6" s="216"/>
      <c r="K6" s="216"/>
      <c r="L6" s="216"/>
      <c r="M6" s="216"/>
      <c r="N6" s="216"/>
      <c r="O6" s="216"/>
      <c r="P6" s="215"/>
      <c r="Q6" s="216"/>
      <c r="R6" s="216"/>
      <c r="S6" s="216"/>
      <c r="T6" s="216"/>
      <c r="U6" s="216"/>
      <c r="V6" s="216"/>
      <c r="W6" s="215"/>
      <c r="X6" s="216"/>
      <c r="Y6" s="216"/>
      <c r="Z6" s="216"/>
      <c r="AA6" s="216"/>
      <c r="AB6" s="216"/>
      <c r="AC6" s="216"/>
      <c r="AD6" s="215"/>
      <c r="AE6" s="216"/>
      <c r="AF6" s="216"/>
      <c r="AG6" s="216"/>
      <c r="AH6" s="216"/>
      <c r="AI6" s="216"/>
      <c r="AJ6" s="216"/>
      <c r="AK6" s="215"/>
      <c r="AL6" s="216"/>
      <c r="AM6" s="216"/>
      <c r="AN6" s="216"/>
      <c r="AO6" s="216"/>
      <c r="AP6" s="216"/>
      <c r="AQ6" s="216"/>
      <c r="AR6" s="215"/>
      <c r="AS6" s="216"/>
      <c r="AT6" s="216"/>
      <c r="AU6" s="216"/>
      <c r="AV6" s="216"/>
      <c r="AW6" s="216"/>
      <c r="AX6" s="216"/>
      <c r="AY6" s="215"/>
      <c r="AZ6" s="216"/>
      <c r="BA6" s="216"/>
      <c r="BB6" s="216"/>
      <c r="BC6" s="216"/>
      <c r="BD6" s="216"/>
      <c r="BE6" s="216"/>
      <c r="BF6" s="215"/>
      <c r="BG6" s="216"/>
      <c r="BH6" s="216"/>
      <c r="BI6" s="216"/>
      <c r="BJ6" s="216"/>
      <c r="BK6" s="216"/>
      <c r="BL6" s="216"/>
      <c r="BM6" s="215"/>
      <c r="BN6" s="216"/>
      <c r="BO6" s="216"/>
      <c r="BP6" s="216"/>
      <c r="BQ6" s="216"/>
      <c r="BR6" s="216"/>
      <c r="BS6" s="216"/>
      <c r="BT6" s="215"/>
      <c r="BU6" s="216"/>
      <c r="BV6" s="216"/>
      <c r="BW6" s="216"/>
      <c r="BX6" s="216"/>
      <c r="BY6" s="216"/>
      <c r="BZ6" s="216"/>
      <c r="CA6" s="215"/>
      <c r="CB6" s="216"/>
      <c r="CC6" s="216"/>
      <c r="CD6" s="216"/>
      <c r="CE6" s="216"/>
      <c r="CF6" s="216"/>
      <c r="CG6" s="216"/>
      <c r="CH6" s="215"/>
      <c r="CI6" s="216"/>
      <c r="CJ6" s="216"/>
      <c r="CK6" s="216"/>
      <c r="CL6" s="216"/>
      <c r="CM6" s="216"/>
      <c r="CN6" s="216"/>
      <c r="CO6" s="215"/>
      <c r="CP6" s="216"/>
      <c r="CQ6" s="216"/>
      <c r="CR6" s="216"/>
      <c r="CS6" s="216"/>
      <c r="CT6" s="216"/>
      <c r="CU6" s="216"/>
      <c r="CV6" s="215"/>
      <c r="CW6" s="216"/>
      <c r="CX6" s="216"/>
      <c r="CY6" s="216"/>
      <c r="CZ6" s="216"/>
      <c r="DA6" s="216"/>
      <c r="DB6" s="216"/>
      <c r="DC6" s="14"/>
      <c r="DD6" s="207"/>
    </row>
    <row r="7" spans="1:108" s="10" customFormat="1" ht="37.5" customHeight="1" thickBot="1" x14ac:dyDescent="0.3">
      <c r="A7" s="205" t="str">
        <f>IF('Ontario 2021 FTE_Weights'!A7&gt;"",'Ontario 2021 FTE_Weights'!A7,"")</f>
        <v>Responsibilities</v>
      </c>
      <c r="B7" s="159" t="s">
        <v>2</v>
      </c>
      <c r="C7" s="160" t="str">
        <f>IF('Ontario 2021 FTE_Weights'!$C8&gt;"",'Ontario 2021 FTE_Weights'!$C8,"")</f>
        <v>Physicist</v>
      </c>
      <c r="D7" s="161" t="str">
        <f>IF('Ontario 2021 FTE_Weights'!$D8&gt;"",'Ontario 2021 FTE_Weights'!$D8,"")</f>
        <v>Assistant/Associate</v>
      </c>
      <c r="E7" s="162" t="str">
        <f>IF('Ontario 2021 FTE_Weights'!$E8&gt;"",'Ontario 2021 FTE_Weights'!$E8,"")</f>
        <v>Staff</v>
      </c>
      <c r="F7" s="162" t="str">
        <f>IF('Ontario 2021 FTE_Weights'!$F8&gt;"",'Ontario 2021 FTE_Weights'!$F8,"")</f>
        <v>Electrical</v>
      </c>
      <c r="G7" s="162" t="str">
        <f>IF('Ontario 2021 FTE_Weights'!$G8&gt;"",'Ontario 2021 FTE_Weights'!$G8,"")</f>
        <v>Mechanical</v>
      </c>
      <c r="H7" s="163" t="str">
        <f>IF('Ontario 2021 FTE_Weights'!$H8&gt;"",'Ontario 2021 FTE_Weights'!$H8,"")</f>
        <v>Support for Physics</v>
      </c>
      <c r="I7" s="217"/>
      <c r="J7" s="216"/>
      <c r="K7" s="218"/>
      <c r="L7" s="218"/>
      <c r="M7" s="218"/>
      <c r="N7" s="218"/>
      <c r="O7" s="218"/>
      <c r="P7" s="217"/>
      <c r="Q7" s="216"/>
      <c r="R7" s="218"/>
      <c r="S7" s="218"/>
      <c r="T7" s="218"/>
      <c r="U7" s="218"/>
      <c r="V7" s="218"/>
      <c r="W7" s="217"/>
      <c r="X7" s="216"/>
      <c r="Y7" s="218"/>
      <c r="Z7" s="218"/>
      <c r="AA7" s="218"/>
      <c r="AB7" s="218"/>
      <c r="AC7" s="218"/>
      <c r="AD7" s="217"/>
      <c r="AE7" s="216"/>
      <c r="AF7" s="218"/>
      <c r="AG7" s="218"/>
      <c r="AH7" s="218"/>
      <c r="AI7" s="218"/>
      <c r="AJ7" s="218"/>
      <c r="AK7" s="217"/>
      <c r="AL7" s="216"/>
      <c r="AM7" s="218"/>
      <c r="AN7" s="218"/>
      <c r="AO7" s="218"/>
      <c r="AP7" s="218"/>
      <c r="AQ7" s="218"/>
      <c r="AR7" s="217"/>
      <c r="AS7" s="216"/>
      <c r="AT7" s="218"/>
      <c r="AU7" s="218"/>
      <c r="AV7" s="218"/>
      <c r="AW7" s="218"/>
      <c r="AX7" s="218"/>
      <c r="AY7" s="217"/>
      <c r="AZ7" s="216"/>
      <c r="BA7" s="218"/>
      <c r="BB7" s="218"/>
      <c r="BC7" s="218"/>
      <c r="BD7" s="218"/>
      <c r="BE7" s="218"/>
      <c r="BF7" s="217"/>
      <c r="BG7" s="216"/>
      <c r="BH7" s="218"/>
      <c r="BI7" s="218"/>
      <c r="BJ7" s="218"/>
      <c r="BK7" s="218"/>
      <c r="BL7" s="218"/>
      <c r="BM7" s="217"/>
      <c r="BN7" s="216"/>
      <c r="BO7" s="218"/>
      <c r="BP7" s="218"/>
      <c r="BQ7" s="218"/>
      <c r="BR7" s="218"/>
      <c r="BS7" s="218"/>
      <c r="BT7" s="217"/>
      <c r="BU7" s="216"/>
      <c r="BV7" s="218"/>
      <c r="BW7" s="218"/>
      <c r="BX7" s="218"/>
      <c r="BY7" s="218"/>
      <c r="BZ7" s="218"/>
      <c r="CA7" s="217"/>
      <c r="CB7" s="216"/>
      <c r="CC7" s="218"/>
      <c r="CD7" s="218"/>
      <c r="CE7" s="218"/>
      <c r="CF7" s="218"/>
      <c r="CG7" s="218"/>
      <c r="CH7" s="217"/>
      <c r="CI7" s="216"/>
      <c r="CJ7" s="218"/>
      <c r="CK7" s="218"/>
      <c r="CL7" s="218"/>
      <c r="CM7" s="218"/>
      <c r="CN7" s="218"/>
      <c r="CO7" s="217"/>
      <c r="CP7" s="216"/>
      <c r="CQ7" s="218"/>
      <c r="CR7" s="218"/>
      <c r="CS7" s="218"/>
      <c r="CT7" s="218"/>
      <c r="CU7" s="218"/>
      <c r="CV7" s="217"/>
      <c r="CW7" s="216"/>
      <c r="CX7" s="218"/>
      <c r="CY7" s="218"/>
      <c r="CZ7" s="218"/>
      <c r="DA7" s="218"/>
      <c r="DB7" s="218"/>
      <c r="DC7" s="14"/>
      <c r="DD7" s="208"/>
    </row>
    <row r="8" spans="1:108" s="8" customFormat="1" ht="20.100000000000001" customHeight="1" x14ac:dyDescent="0.25">
      <c r="A8" s="253" t="str">
        <f>IF('Ontario 2021 FTE_Weights'!A8&gt;"",'Ontario 2021 FTE_Weights'!A8,"")</f>
        <v>CLINICAL PROCEDURES</v>
      </c>
      <c r="B8" s="272" t="s">
        <v>57</v>
      </c>
      <c r="C8" s="164"/>
      <c r="D8" s="164"/>
      <c r="E8" s="164"/>
      <c r="F8" s="164"/>
      <c r="G8" s="164"/>
      <c r="H8" s="165"/>
      <c r="I8" s="215"/>
      <c r="J8" s="219"/>
      <c r="K8" s="219"/>
      <c r="L8" s="219"/>
      <c r="M8" s="219"/>
      <c r="N8" s="219"/>
      <c r="O8" s="219"/>
      <c r="P8" s="215"/>
      <c r="Q8" s="219"/>
      <c r="R8" s="219"/>
      <c r="S8" s="219"/>
      <c r="T8" s="219"/>
      <c r="U8" s="219"/>
      <c r="V8" s="219"/>
      <c r="W8" s="215"/>
      <c r="X8" s="219"/>
      <c r="Y8" s="219"/>
      <c r="Z8" s="219"/>
      <c r="AA8" s="219"/>
      <c r="AB8" s="219"/>
      <c r="AC8" s="219"/>
      <c r="AD8" s="215"/>
      <c r="AE8" s="219"/>
      <c r="AF8" s="219"/>
      <c r="AG8" s="219"/>
      <c r="AH8" s="219"/>
      <c r="AI8" s="219"/>
      <c r="AJ8" s="219"/>
      <c r="AK8" s="215"/>
      <c r="AL8" s="219"/>
      <c r="AM8" s="219"/>
      <c r="AN8" s="219"/>
      <c r="AO8" s="219"/>
      <c r="AP8" s="219"/>
      <c r="AQ8" s="219"/>
      <c r="AR8" s="215"/>
      <c r="AS8" s="219"/>
      <c r="AT8" s="219"/>
      <c r="AU8" s="219"/>
      <c r="AV8" s="219"/>
      <c r="AW8" s="219"/>
      <c r="AX8" s="219"/>
      <c r="AY8" s="215"/>
      <c r="AZ8" s="219"/>
      <c r="BA8" s="219"/>
      <c r="BB8" s="219"/>
      <c r="BC8" s="219"/>
      <c r="BD8" s="219"/>
      <c r="BE8" s="219"/>
      <c r="BF8" s="215"/>
      <c r="BG8" s="219"/>
      <c r="BH8" s="219"/>
      <c r="BI8" s="219"/>
      <c r="BJ8" s="219"/>
      <c r="BK8" s="219"/>
      <c r="BL8" s="219"/>
      <c r="BM8" s="215"/>
      <c r="BN8" s="219"/>
      <c r="BO8" s="219"/>
      <c r="BP8" s="219"/>
      <c r="BQ8" s="219"/>
      <c r="BR8" s="219"/>
      <c r="BS8" s="219"/>
      <c r="BT8" s="215"/>
      <c r="BU8" s="219"/>
      <c r="BV8" s="219"/>
      <c r="BW8" s="219"/>
      <c r="BX8" s="219"/>
      <c r="BY8" s="219"/>
      <c r="BZ8" s="219"/>
      <c r="CA8" s="215"/>
      <c r="CB8" s="219"/>
      <c r="CC8" s="219"/>
      <c r="CD8" s="219"/>
      <c r="CE8" s="219"/>
      <c r="CF8" s="219"/>
      <c r="CG8" s="219"/>
      <c r="CH8" s="215"/>
      <c r="CI8" s="219"/>
      <c r="CJ8" s="219"/>
      <c r="CK8" s="219"/>
      <c r="CL8" s="219"/>
      <c r="CM8" s="219"/>
      <c r="CN8" s="219"/>
      <c r="CO8" s="215"/>
      <c r="CP8" s="219"/>
      <c r="CQ8" s="219"/>
      <c r="CR8" s="219"/>
      <c r="CS8" s="219"/>
      <c r="CT8" s="219"/>
      <c r="CU8" s="219"/>
      <c r="CV8" s="215"/>
      <c r="CW8" s="219"/>
      <c r="CX8" s="219"/>
      <c r="CY8" s="219"/>
      <c r="CZ8" s="219"/>
      <c r="DA8" s="219"/>
      <c r="DB8" s="219"/>
      <c r="DC8" s="14"/>
      <c r="DD8" s="207"/>
    </row>
    <row r="9" spans="1:108" s="9" customFormat="1" ht="52.5" customHeight="1" x14ac:dyDescent="0.25">
      <c r="A9" s="254" t="str">
        <f>IF('Ontario 2021 FTE_Weights'!A9&gt;"",'Ontario 2021 FTE_Weights'!A9,"")</f>
        <v>Radiation treated cases per year - baseline data including all modalities (external beam therapy or brachytherapy).     Example - R21 metric in Ontario, Canada, or number of distinct patients treated annually.  Approximately 1 physicist hour per case. (baseline).</v>
      </c>
      <c r="B9" s="273">
        <v>1000</v>
      </c>
      <c r="C9" s="43">
        <f ca="1">INDIRECT("'"&amp;WeightSheet&amp;"'!"&amp;CELL("address",$C9))*B9/INDIRECT("'"&amp;WeightSheet&amp;"'!"&amp;CELL("address",$B9))</f>
        <v>0.5</v>
      </c>
      <c r="D9" s="43">
        <f ca="1">INDIRECT("'"&amp;WeightSheet&amp;"'!"&amp;CELL("address",$D9))*B9/INDIRECT("'"&amp;WeightSheet&amp;"'!"&amp;CELL("address",$B9))</f>
        <v>0.2</v>
      </c>
      <c r="E9" s="38">
        <f ca="1">INDIRECT("'"&amp;WeightSheet&amp;"'!"&amp;CELL("address",$E9))*B9/INDIRECT("'"&amp;WeightSheet&amp;"'!"&amp;CELL("address",$B9))</f>
        <v>0</v>
      </c>
      <c r="F9" s="38">
        <f ca="1">INDIRECT("'"&amp;WeightSheet&amp;"'!"&amp;CELL("address",$F9))*B9/INDIRECT("'"&amp;WeightSheet&amp;"'!"&amp;CELL("address",$B9))</f>
        <v>0.1</v>
      </c>
      <c r="G9" s="38">
        <f ca="1">INDIRECT("'"&amp;WeightSheet&amp;"'!"&amp;CELL("address",$G9))*B9/INDIRECT("'"&amp;WeightSheet&amp;"'!"&amp;CELL("address",$B9))</f>
        <v>0.05</v>
      </c>
      <c r="H9" s="166">
        <f ca="1">INDIRECT("'"&amp;WeightSheet&amp;"'!"&amp;CELL("address",$H9))*B9/INDIRECT("'"&amp;WeightSheet&amp;"'!"&amp;CELL("address",$B9))</f>
        <v>0.1</v>
      </c>
      <c r="I9" s="220"/>
      <c r="J9" s="221"/>
      <c r="K9" s="221"/>
      <c r="L9" s="222"/>
      <c r="M9" s="222"/>
      <c r="N9" s="222"/>
      <c r="O9" s="222"/>
      <c r="P9" s="220"/>
      <c r="Q9" s="221"/>
      <c r="R9" s="221"/>
      <c r="S9" s="222"/>
      <c r="T9" s="222"/>
      <c r="U9" s="222"/>
      <c r="V9" s="222"/>
      <c r="W9" s="220"/>
      <c r="X9" s="221"/>
      <c r="Y9" s="221"/>
      <c r="Z9" s="222"/>
      <c r="AA9" s="222"/>
      <c r="AB9" s="222"/>
      <c r="AC9" s="222"/>
      <c r="AD9" s="220"/>
      <c r="AE9" s="221"/>
      <c r="AF9" s="221"/>
      <c r="AG9" s="222"/>
      <c r="AH9" s="222"/>
      <c r="AI9" s="222"/>
      <c r="AJ9" s="222"/>
      <c r="AK9" s="220"/>
      <c r="AL9" s="221"/>
      <c r="AM9" s="221"/>
      <c r="AN9" s="222"/>
      <c r="AO9" s="222"/>
      <c r="AP9" s="222"/>
      <c r="AQ9" s="222"/>
      <c r="AR9" s="220"/>
      <c r="AS9" s="221"/>
      <c r="AT9" s="221"/>
      <c r="AU9" s="222"/>
      <c r="AV9" s="222"/>
      <c r="AW9" s="222"/>
      <c r="AX9" s="222"/>
      <c r="AY9" s="220"/>
      <c r="AZ9" s="221"/>
      <c r="BA9" s="221"/>
      <c r="BB9" s="222"/>
      <c r="BC9" s="222"/>
      <c r="BD9" s="222"/>
      <c r="BE9" s="222"/>
      <c r="BF9" s="220"/>
      <c r="BG9" s="221"/>
      <c r="BH9" s="221"/>
      <c r="BI9" s="222"/>
      <c r="BJ9" s="222"/>
      <c r="BK9" s="222"/>
      <c r="BL9" s="222"/>
      <c r="BM9" s="220"/>
      <c r="BN9" s="221"/>
      <c r="BO9" s="221"/>
      <c r="BP9" s="222"/>
      <c r="BQ9" s="222"/>
      <c r="BR9" s="222"/>
      <c r="BS9" s="222"/>
      <c r="BT9" s="220"/>
      <c r="BU9" s="221"/>
      <c r="BV9" s="221"/>
      <c r="BW9" s="222"/>
      <c r="BX9" s="222"/>
      <c r="BY9" s="222"/>
      <c r="BZ9" s="222"/>
      <c r="CA9" s="220"/>
      <c r="CB9" s="221"/>
      <c r="CC9" s="221"/>
      <c r="CD9" s="222"/>
      <c r="CE9" s="222"/>
      <c r="CF9" s="222"/>
      <c r="CG9" s="222"/>
      <c r="CH9" s="220"/>
      <c r="CI9" s="221"/>
      <c r="CJ9" s="221"/>
      <c r="CK9" s="222"/>
      <c r="CL9" s="222"/>
      <c r="CM9" s="222"/>
      <c r="CN9" s="222"/>
      <c r="CO9" s="220"/>
      <c r="CP9" s="221"/>
      <c r="CQ9" s="221"/>
      <c r="CR9" s="222"/>
      <c r="CS9" s="222"/>
      <c r="CT9" s="222"/>
      <c r="CU9" s="222"/>
      <c r="CV9" s="220"/>
      <c r="CW9" s="221"/>
      <c r="CX9" s="221"/>
      <c r="CY9" s="222"/>
      <c r="CZ9" s="222"/>
      <c r="DA9" s="222"/>
      <c r="DB9" s="222"/>
      <c r="DC9" s="14"/>
      <c r="DD9" s="209"/>
    </row>
    <row r="10" spans="1:108" s="9" customFormat="1" ht="35.1" customHeight="1" x14ac:dyDescent="0.25">
      <c r="A10" s="254" t="str">
        <f>IF('Ontario 2021 FTE_Weights'!A10&gt;"",'Ontario 2021 FTE_Weights'!A10,"")</f>
        <v>Complex cases that require additional physics resources. Default caseload is 25% of total annual cases.  Additional 2 physicist hours per complex case.</v>
      </c>
      <c r="B10" s="274">
        <v>0.25</v>
      </c>
      <c r="C10" s="43">
        <f ca="1">INDIRECT("'"&amp;WeightSheet&amp;"'!"&amp;CELL("address",$C10))*B10*B9/INDIRECT("'"&amp;WeightSheet&amp;"'!"&amp;CELL("address",$B10))</f>
        <v>0.25</v>
      </c>
      <c r="D10" s="43">
        <f ca="1">INDIRECT("'"&amp;WeightSheet&amp;"'!"&amp;CELL("address",$D10))*B10*B9/INDIRECT("'"&amp;WeightSheet&amp;"'!"&amp;CELL("address",$B10))</f>
        <v>0.125</v>
      </c>
      <c r="E10" s="38">
        <f ca="1">INDIRECT("'"&amp;WeightSheet&amp;"'!"&amp;CELL("address",$E10))*B10*B9/INDIRECT("'"&amp;WeightSheet&amp;"'!"&amp;CELL("address",$B10))</f>
        <v>0</v>
      </c>
      <c r="F10" s="38">
        <f ca="1">INDIRECT("'"&amp;WeightSheet&amp;"'!"&amp;CELL("address",$F10))*B10*B9/INDIRECT("'"&amp;WeightSheet&amp;"'!"&amp;CELL("address",$B10))</f>
        <v>0.05</v>
      </c>
      <c r="G10" s="38">
        <f ca="1">INDIRECT("'"&amp;WeightSheet&amp;"'!"&amp;CELL("address",$G10))*B10*B9/INDIRECT("'"&amp;WeightSheet&amp;"'!"&amp;CELL("address",$B10))</f>
        <v>2.5000000000000001E-2</v>
      </c>
      <c r="H10" s="166">
        <f ca="1">INDIRECT("'"&amp;WeightSheet&amp;"'!"&amp;CELL("address",$H10))*B10*B9/INDIRECT("'"&amp;WeightSheet&amp;"'!"&amp;CELL("address",$B10))</f>
        <v>0.05</v>
      </c>
      <c r="I10" s="220"/>
      <c r="J10" s="221"/>
      <c r="K10" s="221"/>
      <c r="L10" s="222"/>
      <c r="M10" s="222"/>
      <c r="N10" s="222"/>
      <c r="O10" s="222"/>
      <c r="P10" s="220"/>
      <c r="Q10" s="221"/>
      <c r="R10" s="221"/>
      <c r="S10" s="222"/>
      <c r="T10" s="222"/>
      <c r="U10" s="222"/>
      <c r="V10" s="222"/>
      <c r="W10" s="220"/>
      <c r="X10" s="221"/>
      <c r="Y10" s="221"/>
      <c r="Z10" s="222"/>
      <c r="AA10" s="222"/>
      <c r="AB10" s="222"/>
      <c r="AC10" s="222"/>
      <c r="AD10" s="220"/>
      <c r="AE10" s="221"/>
      <c r="AF10" s="221"/>
      <c r="AG10" s="222"/>
      <c r="AH10" s="222"/>
      <c r="AI10" s="222"/>
      <c r="AJ10" s="222"/>
      <c r="AK10" s="220"/>
      <c r="AL10" s="221"/>
      <c r="AM10" s="221"/>
      <c r="AN10" s="222"/>
      <c r="AO10" s="222"/>
      <c r="AP10" s="222"/>
      <c r="AQ10" s="222"/>
      <c r="AR10" s="220"/>
      <c r="AS10" s="221"/>
      <c r="AT10" s="221"/>
      <c r="AU10" s="222"/>
      <c r="AV10" s="222"/>
      <c r="AW10" s="222"/>
      <c r="AX10" s="222"/>
      <c r="AY10" s="220"/>
      <c r="AZ10" s="221"/>
      <c r="BA10" s="221"/>
      <c r="BB10" s="222"/>
      <c r="BC10" s="222"/>
      <c r="BD10" s="222"/>
      <c r="BE10" s="222"/>
      <c r="BF10" s="220"/>
      <c r="BG10" s="221"/>
      <c r="BH10" s="221"/>
      <c r="BI10" s="222"/>
      <c r="BJ10" s="222"/>
      <c r="BK10" s="222"/>
      <c r="BL10" s="222"/>
      <c r="BM10" s="220"/>
      <c r="BN10" s="221"/>
      <c r="BO10" s="221"/>
      <c r="BP10" s="222"/>
      <c r="BQ10" s="222"/>
      <c r="BR10" s="222"/>
      <c r="BS10" s="222"/>
      <c r="BT10" s="220"/>
      <c r="BU10" s="221"/>
      <c r="BV10" s="221"/>
      <c r="BW10" s="222"/>
      <c r="BX10" s="222"/>
      <c r="BY10" s="222"/>
      <c r="BZ10" s="222"/>
      <c r="CA10" s="220"/>
      <c r="CB10" s="221"/>
      <c r="CC10" s="221"/>
      <c r="CD10" s="222"/>
      <c r="CE10" s="222"/>
      <c r="CF10" s="222"/>
      <c r="CG10" s="222"/>
      <c r="CH10" s="220"/>
      <c r="CI10" s="221"/>
      <c r="CJ10" s="221"/>
      <c r="CK10" s="222"/>
      <c r="CL10" s="222"/>
      <c r="CM10" s="222"/>
      <c r="CN10" s="222"/>
      <c r="CO10" s="220"/>
      <c r="CP10" s="221"/>
      <c r="CQ10" s="221"/>
      <c r="CR10" s="222"/>
      <c r="CS10" s="222"/>
      <c r="CT10" s="222"/>
      <c r="CU10" s="222"/>
      <c r="CV10" s="220"/>
      <c r="CW10" s="221"/>
      <c r="CX10" s="221"/>
      <c r="CY10" s="222"/>
      <c r="CZ10" s="222"/>
      <c r="DA10" s="222"/>
      <c r="DB10" s="222"/>
      <c r="DC10" s="14"/>
      <c r="DD10" s="209"/>
    </row>
    <row r="11" spans="1:108" s="9" customFormat="1" ht="35.1" customHeight="1" x14ac:dyDescent="0.25">
      <c r="A11" s="254" t="str">
        <f>IF('Ontario 2021 FTE_Weights'!A11&gt;"",'Ontario 2021 FTE_Weights'!A11,"")</f>
        <v>Highly specialized cases that require significantly more physics resources. Default caseload is 1% of total annual cases.  Additional 5 physicist hours per highly specialized case.</v>
      </c>
      <c r="B11" s="274">
        <v>0.01</v>
      </c>
      <c r="C11" s="43">
        <f ca="1">INDIRECT("'"&amp;WeightSheet&amp;"'!"&amp;CELL("address",$C11))*B11*B9/INDIRECT("'"&amp;WeightSheet&amp;"'!"&amp;CELL("address",$B11))</f>
        <v>2.5000000000000001E-2</v>
      </c>
      <c r="D11" s="43">
        <f ca="1">INDIRECT("'"&amp;WeightSheet&amp;"'!"&amp;CELL("address",$D11))*B11*B9/INDIRECT("'"&amp;WeightSheet&amp;"'!"&amp;CELL("address",$B11))</f>
        <v>1.2E-2</v>
      </c>
      <c r="E11" s="38">
        <f ca="1">INDIRECT("'"&amp;WeightSheet&amp;"'!"&amp;CELL("address",$E11))*B11*B9/INDIRECT("'"&amp;WeightSheet&amp;"'!"&amp;CELL("address",$B11))</f>
        <v>0</v>
      </c>
      <c r="F11" s="38">
        <f ca="1">INDIRECT("'"&amp;WeightSheet&amp;"'!"&amp;CELL("address",$F11))*B11*B9/INDIRECT("'"&amp;WeightSheet&amp;"'!"&amp;CELL("address",$B11))</f>
        <v>5.0000000000000001E-3</v>
      </c>
      <c r="G11" s="38">
        <f ca="1">INDIRECT("'"&amp;WeightSheet&amp;"'!"&amp;CELL("address",$G11))*B11*B9/INDIRECT("'"&amp;WeightSheet&amp;"'!"&amp;CELL("address",$B11))</f>
        <v>2E-3</v>
      </c>
      <c r="H11" s="166">
        <f ca="1">INDIRECT("'"&amp;WeightSheet&amp;"'!"&amp;CELL("address",$H11))*B11*B9/INDIRECT("'"&amp;WeightSheet&amp;"'!"&amp;CELL("address",$B11))</f>
        <v>5.0000000000000001E-3</v>
      </c>
      <c r="I11" s="220"/>
      <c r="J11" s="221"/>
      <c r="K11" s="221"/>
      <c r="L11" s="222"/>
      <c r="M11" s="222"/>
      <c r="N11" s="222"/>
      <c r="O11" s="222"/>
      <c r="P11" s="220"/>
      <c r="Q11" s="221"/>
      <c r="R11" s="221"/>
      <c r="S11" s="222"/>
      <c r="T11" s="222"/>
      <c r="U11" s="222"/>
      <c r="V11" s="222"/>
      <c r="W11" s="220"/>
      <c r="X11" s="221"/>
      <c r="Y11" s="221"/>
      <c r="Z11" s="222"/>
      <c r="AA11" s="222"/>
      <c r="AB11" s="222"/>
      <c r="AC11" s="222"/>
      <c r="AD11" s="220"/>
      <c r="AE11" s="221"/>
      <c r="AF11" s="221"/>
      <c r="AG11" s="222"/>
      <c r="AH11" s="222"/>
      <c r="AI11" s="222"/>
      <c r="AJ11" s="222"/>
      <c r="AK11" s="220"/>
      <c r="AL11" s="221"/>
      <c r="AM11" s="221"/>
      <c r="AN11" s="222"/>
      <c r="AO11" s="222"/>
      <c r="AP11" s="222"/>
      <c r="AQ11" s="222"/>
      <c r="AR11" s="220"/>
      <c r="AS11" s="221"/>
      <c r="AT11" s="221"/>
      <c r="AU11" s="222"/>
      <c r="AV11" s="222"/>
      <c r="AW11" s="222"/>
      <c r="AX11" s="222"/>
      <c r="AY11" s="220"/>
      <c r="AZ11" s="221"/>
      <c r="BA11" s="221"/>
      <c r="BB11" s="222"/>
      <c r="BC11" s="222"/>
      <c r="BD11" s="222"/>
      <c r="BE11" s="222"/>
      <c r="BF11" s="220"/>
      <c r="BG11" s="221"/>
      <c r="BH11" s="221"/>
      <c r="BI11" s="222"/>
      <c r="BJ11" s="222"/>
      <c r="BK11" s="222"/>
      <c r="BL11" s="222"/>
      <c r="BM11" s="220"/>
      <c r="BN11" s="221"/>
      <c r="BO11" s="221"/>
      <c r="BP11" s="222"/>
      <c r="BQ11" s="222"/>
      <c r="BR11" s="222"/>
      <c r="BS11" s="222"/>
      <c r="BT11" s="220"/>
      <c r="BU11" s="221"/>
      <c r="BV11" s="221"/>
      <c r="BW11" s="222"/>
      <c r="BX11" s="222"/>
      <c r="BY11" s="222"/>
      <c r="BZ11" s="222"/>
      <c r="CA11" s="220"/>
      <c r="CB11" s="221"/>
      <c r="CC11" s="221"/>
      <c r="CD11" s="222"/>
      <c r="CE11" s="222"/>
      <c r="CF11" s="222"/>
      <c r="CG11" s="222"/>
      <c r="CH11" s="220"/>
      <c r="CI11" s="221"/>
      <c r="CJ11" s="221"/>
      <c r="CK11" s="222"/>
      <c r="CL11" s="222"/>
      <c r="CM11" s="222"/>
      <c r="CN11" s="222"/>
      <c r="CO11" s="220"/>
      <c r="CP11" s="221"/>
      <c r="CQ11" s="221"/>
      <c r="CR11" s="222"/>
      <c r="CS11" s="222"/>
      <c r="CT11" s="222"/>
      <c r="CU11" s="222"/>
      <c r="CV11" s="220"/>
      <c r="CW11" s="221"/>
      <c r="CX11" s="221"/>
      <c r="CY11" s="222"/>
      <c r="CZ11" s="222"/>
      <c r="DA11" s="222"/>
      <c r="DB11" s="222"/>
      <c r="DC11" s="14"/>
      <c r="DD11" s="209"/>
    </row>
    <row r="12" spans="1:108" s="9" customFormat="1" ht="17.45" customHeight="1" x14ac:dyDescent="0.25">
      <c r="A12" s="254" t="str">
        <f>IF('Ontario 2021 FTE_Weights'!A12&gt;"",'Ontario 2021 FTE_Weights'!A12,"")</f>
        <v>Brachytherapy - (fractions/yr). Include permanent implants (i.e. 1 fraction) and multi-fraction afterloading</v>
      </c>
      <c r="B12" s="273">
        <v>100</v>
      </c>
      <c r="C12" s="43">
        <f ca="1">INDIRECT("'"&amp;WeightSheet&amp;"'!"&amp;CELL("address",$C12))*B12/INDIRECT("'"&amp;WeightSheet&amp;"'!"&amp;CELL("address",$B12))</f>
        <v>0.2</v>
      </c>
      <c r="D12" s="43">
        <f ca="1">INDIRECT("'"&amp;WeightSheet&amp;"'!"&amp;CELL("address",$D12))*B12/INDIRECT("'"&amp;WeightSheet&amp;"'!"&amp;CELL("address",$B12))</f>
        <v>0.05</v>
      </c>
      <c r="E12" s="38">
        <f ca="1">INDIRECT("'"&amp;WeightSheet&amp;"'!"&amp;CELL("address",$E12))*B12/INDIRECT("'"&amp;WeightSheet&amp;"'!"&amp;CELL("address",$B12))</f>
        <v>0</v>
      </c>
      <c r="F12" s="38">
        <f ca="1">INDIRECT("'"&amp;WeightSheet&amp;"'!"&amp;CELL("address",$F12))*B12/INDIRECT("'"&amp;WeightSheet&amp;"'!"&amp;CELL("address",$B12))</f>
        <v>0.01</v>
      </c>
      <c r="G12" s="38">
        <f ca="1">INDIRECT("'"&amp;WeightSheet&amp;"'!"&amp;CELL("address",$G12))*B12/INDIRECT("'"&amp;WeightSheet&amp;"'!"&amp;CELL("address",$B12))</f>
        <v>0.01</v>
      </c>
      <c r="H12" s="166">
        <f ca="1">INDIRECT("'"&amp;WeightSheet&amp;"'!"&amp;CELL("address",$H12))*B12/INDIRECT("'"&amp;WeightSheet&amp;"'!"&amp;CELL("address",$B12))</f>
        <v>0.01</v>
      </c>
      <c r="I12" s="220"/>
      <c r="J12" s="221"/>
      <c r="K12" s="221"/>
      <c r="L12" s="222"/>
      <c r="M12" s="222"/>
      <c r="N12" s="222"/>
      <c r="O12" s="222"/>
      <c r="P12" s="220"/>
      <c r="Q12" s="221"/>
      <c r="R12" s="221"/>
      <c r="S12" s="222"/>
      <c r="T12" s="222"/>
      <c r="U12" s="222"/>
      <c r="V12" s="222"/>
      <c r="W12" s="220"/>
      <c r="X12" s="221"/>
      <c r="Y12" s="221"/>
      <c r="Z12" s="222"/>
      <c r="AA12" s="222"/>
      <c r="AB12" s="222"/>
      <c r="AC12" s="222"/>
      <c r="AD12" s="220"/>
      <c r="AE12" s="221"/>
      <c r="AF12" s="221"/>
      <c r="AG12" s="222"/>
      <c r="AH12" s="222"/>
      <c r="AI12" s="222"/>
      <c r="AJ12" s="222"/>
      <c r="AK12" s="220"/>
      <c r="AL12" s="221"/>
      <c r="AM12" s="221"/>
      <c r="AN12" s="222"/>
      <c r="AO12" s="222"/>
      <c r="AP12" s="222"/>
      <c r="AQ12" s="222"/>
      <c r="AR12" s="220"/>
      <c r="AS12" s="221"/>
      <c r="AT12" s="221"/>
      <c r="AU12" s="222"/>
      <c r="AV12" s="222"/>
      <c r="AW12" s="222"/>
      <c r="AX12" s="222"/>
      <c r="AY12" s="220"/>
      <c r="AZ12" s="221"/>
      <c r="BA12" s="221"/>
      <c r="BB12" s="222"/>
      <c r="BC12" s="222"/>
      <c r="BD12" s="222"/>
      <c r="BE12" s="222"/>
      <c r="BF12" s="220"/>
      <c r="BG12" s="221"/>
      <c r="BH12" s="221"/>
      <c r="BI12" s="222"/>
      <c r="BJ12" s="222"/>
      <c r="BK12" s="222"/>
      <c r="BL12" s="222"/>
      <c r="BM12" s="220"/>
      <c r="BN12" s="221"/>
      <c r="BO12" s="221"/>
      <c r="BP12" s="222"/>
      <c r="BQ12" s="222"/>
      <c r="BR12" s="222"/>
      <c r="BS12" s="222"/>
      <c r="BT12" s="220"/>
      <c r="BU12" s="221"/>
      <c r="BV12" s="221"/>
      <c r="BW12" s="222"/>
      <c r="BX12" s="222"/>
      <c r="BY12" s="222"/>
      <c r="BZ12" s="222"/>
      <c r="CA12" s="220"/>
      <c r="CB12" s="221"/>
      <c r="CC12" s="221"/>
      <c r="CD12" s="222"/>
      <c r="CE12" s="222"/>
      <c r="CF12" s="222"/>
      <c r="CG12" s="222"/>
      <c r="CH12" s="220"/>
      <c r="CI12" s="221"/>
      <c r="CJ12" s="221"/>
      <c r="CK12" s="222"/>
      <c r="CL12" s="222"/>
      <c r="CM12" s="222"/>
      <c r="CN12" s="222"/>
      <c r="CO12" s="220"/>
      <c r="CP12" s="221"/>
      <c r="CQ12" s="221"/>
      <c r="CR12" s="222"/>
      <c r="CS12" s="222"/>
      <c r="CT12" s="222"/>
      <c r="CU12" s="222"/>
      <c r="CV12" s="220"/>
      <c r="CW12" s="221"/>
      <c r="CX12" s="221"/>
      <c r="CY12" s="222"/>
      <c r="CZ12" s="222"/>
      <c r="DA12" s="222"/>
      <c r="DB12" s="222"/>
      <c r="DC12" s="14"/>
      <c r="DD12" s="209"/>
    </row>
    <row r="13" spans="1:108" s="9" customFormat="1" ht="17.45" customHeight="1" x14ac:dyDescent="0.25">
      <c r="A13" s="255" t="s">
        <v>41</v>
      </c>
      <c r="B13" s="275"/>
      <c r="C13" s="167">
        <f t="shared" ref="C13:H13" ca="1" si="0">SUM(C9:C12)</f>
        <v>0.97500000000000009</v>
      </c>
      <c r="D13" s="167">
        <f t="shared" ca="1" si="0"/>
        <v>0.38700000000000001</v>
      </c>
      <c r="E13" s="167">
        <f t="shared" ca="1" si="0"/>
        <v>0</v>
      </c>
      <c r="F13" s="167">
        <f t="shared" ca="1" si="0"/>
        <v>0.16500000000000004</v>
      </c>
      <c r="G13" s="167">
        <f t="shared" ca="1" si="0"/>
        <v>8.7000000000000008E-2</v>
      </c>
      <c r="H13" s="168">
        <f t="shared" ca="1" si="0"/>
        <v>0.16500000000000004</v>
      </c>
      <c r="I13" s="223"/>
      <c r="J13" s="224"/>
      <c r="K13" s="224"/>
      <c r="L13" s="224"/>
      <c r="M13" s="224"/>
      <c r="N13" s="224"/>
      <c r="O13" s="224"/>
      <c r="P13" s="225"/>
      <c r="Q13" s="224"/>
      <c r="R13" s="224"/>
      <c r="S13" s="224"/>
      <c r="T13" s="224"/>
      <c r="U13" s="224"/>
      <c r="V13" s="224"/>
      <c r="W13" s="225"/>
      <c r="X13" s="224"/>
      <c r="Y13" s="224"/>
      <c r="Z13" s="224"/>
      <c r="AA13" s="224"/>
      <c r="AB13" s="224"/>
      <c r="AC13" s="224"/>
      <c r="AD13" s="225"/>
      <c r="AE13" s="224"/>
      <c r="AF13" s="224"/>
      <c r="AG13" s="224"/>
      <c r="AH13" s="224"/>
      <c r="AI13" s="224"/>
      <c r="AJ13" s="224"/>
      <c r="AK13" s="225"/>
      <c r="AL13" s="224"/>
      <c r="AM13" s="224"/>
      <c r="AN13" s="224"/>
      <c r="AO13" s="224"/>
      <c r="AP13" s="224"/>
      <c r="AQ13" s="224"/>
      <c r="AR13" s="225"/>
      <c r="AS13" s="224"/>
      <c r="AT13" s="224"/>
      <c r="AU13" s="224"/>
      <c r="AV13" s="224"/>
      <c r="AW13" s="224"/>
      <c r="AX13" s="224"/>
      <c r="AY13" s="225"/>
      <c r="AZ13" s="224"/>
      <c r="BA13" s="224"/>
      <c r="BB13" s="224"/>
      <c r="BC13" s="224"/>
      <c r="BD13" s="224"/>
      <c r="BE13" s="224"/>
      <c r="BF13" s="225"/>
      <c r="BG13" s="224"/>
      <c r="BH13" s="224"/>
      <c r="BI13" s="224"/>
      <c r="BJ13" s="224"/>
      <c r="BK13" s="224"/>
      <c r="BL13" s="224"/>
      <c r="BM13" s="225"/>
      <c r="BN13" s="224"/>
      <c r="BO13" s="224"/>
      <c r="BP13" s="224"/>
      <c r="BQ13" s="224"/>
      <c r="BR13" s="224"/>
      <c r="BS13" s="224"/>
      <c r="BT13" s="225"/>
      <c r="BU13" s="224"/>
      <c r="BV13" s="224"/>
      <c r="BW13" s="224"/>
      <c r="BX13" s="224"/>
      <c r="BY13" s="224"/>
      <c r="BZ13" s="224"/>
      <c r="CA13" s="225"/>
      <c r="CB13" s="224"/>
      <c r="CC13" s="224"/>
      <c r="CD13" s="224"/>
      <c r="CE13" s="224"/>
      <c r="CF13" s="224"/>
      <c r="CG13" s="224"/>
      <c r="CH13" s="225"/>
      <c r="CI13" s="224"/>
      <c r="CJ13" s="224"/>
      <c r="CK13" s="224"/>
      <c r="CL13" s="224"/>
      <c r="CM13" s="224"/>
      <c r="CN13" s="224"/>
      <c r="CO13" s="225"/>
      <c r="CP13" s="224"/>
      <c r="CQ13" s="224"/>
      <c r="CR13" s="224"/>
      <c r="CS13" s="224"/>
      <c r="CT13" s="224"/>
      <c r="CU13" s="224"/>
      <c r="CV13" s="225"/>
      <c r="CW13" s="224"/>
      <c r="CX13" s="224"/>
      <c r="CY13" s="224"/>
      <c r="CZ13" s="224"/>
      <c r="DA13" s="224"/>
      <c r="DB13" s="224"/>
      <c r="DC13" s="14"/>
      <c r="DD13" s="209"/>
    </row>
    <row r="14" spans="1:108" s="9" customFormat="1" ht="20.100000000000001" customHeight="1" x14ac:dyDescent="0.25">
      <c r="A14" s="256" t="str">
        <f>IF('Ontario 2021 FTE_Weights'!A14&gt;"",'Ontario 2021 FTE_Weights'!A14,"")</f>
        <v>CLINICAL EQUIPMENT. Dose calibration, quality assurance, commissioning, maintenance.</v>
      </c>
      <c r="B14" s="49"/>
      <c r="C14" s="49"/>
      <c r="D14" s="49"/>
      <c r="E14" s="49"/>
      <c r="F14" s="49"/>
      <c r="G14" s="49"/>
      <c r="H14" s="169"/>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14"/>
      <c r="DD14" s="209"/>
    </row>
    <row r="15" spans="1:108" s="9" customFormat="1" ht="17.45" customHeight="1" x14ac:dyDescent="0.25">
      <c r="A15" s="257" t="str">
        <f>IF('Ontario 2021 FTE_Weights'!A15&gt;"",'Ontario 2021 FTE_Weights'!A15,"")</f>
        <v>Enter the number of each device (may include partial utilization fraction during a year).</v>
      </c>
      <c r="B15" s="170"/>
      <c r="C15" s="170"/>
      <c r="D15" s="170"/>
      <c r="E15" s="170"/>
      <c r="F15" s="170"/>
      <c r="G15" s="170"/>
      <c r="H15" s="171"/>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14"/>
      <c r="DD15" s="209"/>
    </row>
    <row r="16" spans="1:108" s="9" customFormat="1" ht="17.45" customHeight="1" x14ac:dyDescent="0.25">
      <c r="A16" s="258" t="str">
        <f>IF('Ontario 2021 FTE_Weights'!A16&gt;"",'Ontario 2021 FTE_Weights'!A16,"")</f>
        <v>Megavoltage (MV) Treatment Systems</v>
      </c>
      <c r="B16" s="170"/>
      <c r="C16" s="170"/>
      <c r="D16" s="170"/>
      <c r="E16" s="170"/>
      <c r="F16" s="170"/>
      <c r="G16" s="170"/>
      <c r="H16" s="171"/>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14"/>
      <c r="DD16" s="209"/>
    </row>
    <row r="17" spans="1:108" s="9" customFormat="1" ht="17.45" customHeight="1" x14ac:dyDescent="0.25">
      <c r="A17" s="257" t="str">
        <f>IF('Ontario 2021 FTE_Weights'!A17&gt;"",'Ontario 2021 FTE_Weights'!A17,"")</f>
        <v>MR-LINAC</v>
      </c>
      <c r="B17" s="276">
        <v>0</v>
      </c>
      <c r="C17" s="82">
        <f t="shared" ref="C17:C23" ca="1" si="1">INDIRECT("'"&amp;WeightSheet&amp;"'!"&amp;CELL("address",$C17))*B17/INDIRECT("'"&amp;WeightSheet&amp;"'!"&amp;CELL("address",$B17))</f>
        <v>0</v>
      </c>
      <c r="D17" s="82">
        <f t="shared" ref="D17:D23" ca="1" si="2">INDIRECT("'"&amp;WeightSheet&amp;"'!"&amp;CELL("address",$D17))*B17/INDIRECT("'"&amp;WeightSheet&amp;"'!"&amp;CELL("address",$B17))</f>
        <v>0</v>
      </c>
      <c r="E17" s="38">
        <f t="shared" ref="E17:E23" ca="1" si="3">INDIRECT("'"&amp;WeightSheet&amp;"'!"&amp;CELL("address",$E17))*B17/INDIRECT("'"&amp;WeightSheet&amp;"'!"&amp;CELL("address",$B17))</f>
        <v>0</v>
      </c>
      <c r="F17" s="38">
        <f t="shared" ref="F17:F23" ca="1" si="4">INDIRECT("'"&amp;WeightSheet&amp;"'!"&amp;CELL("address",$F17))*B17/INDIRECT("'"&amp;WeightSheet&amp;"'!"&amp;CELL("address",$B17))</f>
        <v>0</v>
      </c>
      <c r="G17" s="82">
        <f t="shared" ref="G17:G23" ca="1" si="5">INDIRECT("'"&amp;WeightSheet&amp;"'!"&amp;CELL("address",$G17))*B17/INDIRECT("'"&amp;WeightSheet&amp;"'!"&amp;CELL("address",$B17))</f>
        <v>0</v>
      </c>
      <c r="H17" s="172">
        <f t="shared" ref="H17:H23" ca="1" si="6">INDIRECT("'"&amp;WeightSheet&amp;"'!"&amp;CELL("address",$H17))*B17/INDIRECT("'"&amp;WeightSheet&amp;"'!"&amp;CELL("address",$B17))</f>
        <v>0</v>
      </c>
      <c r="I17" s="227"/>
      <c r="J17" s="222"/>
      <c r="K17" s="222"/>
      <c r="L17" s="222"/>
      <c r="M17" s="222"/>
      <c r="N17" s="222"/>
      <c r="O17" s="222"/>
      <c r="P17" s="227"/>
      <c r="Q17" s="222"/>
      <c r="R17" s="222"/>
      <c r="S17" s="222"/>
      <c r="T17" s="222"/>
      <c r="U17" s="222"/>
      <c r="V17" s="222"/>
      <c r="W17" s="227"/>
      <c r="X17" s="222"/>
      <c r="Y17" s="222"/>
      <c r="Z17" s="222"/>
      <c r="AA17" s="222"/>
      <c r="AB17" s="222"/>
      <c r="AC17" s="222"/>
      <c r="AD17" s="227"/>
      <c r="AE17" s="222"/>
      <c r="AF17" s="222"/>
      <c r="AG17" s="222"/>
      <c r="AH17" s="222"/>
      <c r="AI17" s="222"/>
      <c r="AJ17" s="222"/>
      <c r="AK17" s="227"/>
      <c r="AL17" s="222"/>
      <c r="AM17" s="222"/>
      <c r="AN17" s="222"/>
      <c r="AO17" s="222"/>
      <c r="AP17" s="222"/>
      <c r="AQ17" s="222"/>
      <c r="AR17" s="227"/>
      <c r="AS17" s="222"/>
      <c r="AT17" s="222"/>
      <c r="AU17" s="222"/>
      <c r="AV17" s="222"/>
      <c r="AW17" s="222"/>
      <c r="AX17" s="222"/>
      <c r="AY17" s="227"/>
      <c r="AZ17" s="222"/>
      <c r="BA17" s="222"/>
      <c r="BB17" s="222"/>
      <c r="BC17" s="222"/>
      <c r="BD17" s="222"/>
      <c r="BE17" s="222"/>
      <c r="BF17" s="227"/>
      <c r="BG17" s="222"/>
      <c r="BH17" s="222"/>
      <c r="BI17" s="222"/>
      <c r="BJ17" s="222"/>
      <c r="BK17" s="222"/>
      <c r="BL17" s="222"/>
      <c r="BM17" s="227"/>
      <c r="BN17" s="222"/>
      <c r="BO17" s="222"/>
      <c r="BP17" s="222"/>
      <c r="BQ17" s="222"/>
      <c r="BR17" s="222"/>
      <c r="BS17" s="222"/>
      <c r="BT17" s="227"/>
      <c r="BU17" s="222"/>
      <c r="BV17" s="222"/>
      <c r="BW17" s="222"/>
      <c r="BX17" s="222"/>
      <c r="BY17" s="222"/>
      <c r="BZ17" s="222"/>
      <c r="CA17" s="227"/>
      <c r="CB17" s="222"/>
      <c r="CC17" s="222"/>
      <c r="CD17" s="222"/>
      <c r="CE17" s="222"/>
      <c r="CF17" s="222"/>
      <c r="CG17" s="222"/>
      <c r="CH17" s="227"/>
      <c r="CI17" s="222"/>
      <c r="CJ17" s="222"/>
      <c r="CK17" s="222"/>
      <c r="CL17" s="222"/>
      <c r="CM17" s="222"/>
      <c r="CN17" s="222"/>
      <c r="CO17" s="227"/>
      <c r="CP17" s="222"/>
      <c r="CQ17" s="222"/>
      <c r="CR17" s="222"/>
      <c r="CS17" s="222"/>
      <c r="CT17" s="222"/>
      <c r="CU17" s="222"/>
      <c r="CV17" s="227"/>
      <c r="CW17" s="222"/>
      <c r="CX17" s="222"/>
      <c r="CY17" s="222"/>
      <c r="CZ17" s="222"/>
      <c r="DA17" s="222"/>
      <c r="DB17" s="222"/>
      <c r="DC17" s="14"/>
      <c r="DD17" s="209"/>
    </row>
    <row r="18" spans="1:108" s="9" customFormat="1" ht="17.45" customHeight="1" x14ac:dyDescent="0.25">
      <c r="A18" s="257" t="str">
        <f>IF('Ontario 2021 FTE_Weights'!A18&gt;"",'Ontario 2021 FTE_Weights'!A18,"")</f>
        <v>Standard LINAC</v>
      </c>
      <c r="B18" s="276">
        <v>0</v>
      </c>
      <c r="C18" s="82">
        <f t="shared" ca="1" si="1"/>
        <v>0</v>
      </c>
      <c r="D18" s="82">
        <f t="shared" ca="1" si="2"/>
        <v>0</v>
      </c>
      <c r="E18" s="38">
        <f t="shared" ca="1" si="3"/>
        <v>0</v>
      </c>
      <c r="F18" s="38">
        <f t="shared" ca="1" si="4"/>
        <v>0</v>
      </c>
      <c r="G18" s="82">
        <f t="shared" ca="1" si="5"/>
        <v>0</v>
      </c>
      <c r="H18" s="172">
        <f t="shared" ca="1" si="6"/>
        <v>0</v>
      </c>
      <c r="I18" s="227"/>
      <c r="J18" s="222"/>
      <c r="K18" s="222"/>
      <c r="L18" s="222"/>
      <c r="M18" s="222"/>
      <c r="N18" s="222"/>
      <c r="O18" s="222"/>
      <c r="P18" s="227"/>
      <c r="Q18" s="222"/>
      <c r="R18" s="222"/>
      <c r="S18" s="222"/>
      <c r="T18" s="222"/>
      <c r="U18" s="222"/>
      <c r="V18" s="222"/>
      <c r="W18" s="227"/>
      <c r="X18" s="222"/>
      <c r="Y18" s="222"/>
      <c r="Z18" s="222"/>
      <c r="AA18" s="222"/>
      <c r="AB18" s="222"/>
      <c r="AC18" s="222"/>
      <c r="AD18" s="227"/>
      <c r="AE18" s="222"/>
      <c r="AF18" s="222"/>
      <c r="AG18" s="222"/>
      <c r="AH18" s="222"/>
      <c r="AI18" s="222"/>
      <c r="AJ18" s="222"/>
      <c r="AK18" s="227"/>
      <c r="AL18" s="222"/>
      <c r="AM18" s="222"/>
      <c r="AN18" s="222"/>
      <c r="AO18" s="222"/>
      <c r="AP18" s="222"/>
      <c r="AQ18" s="222"/>
      <c r="AR18" s="227"/>
      <c r="AS18" s="222"/>
      <c r="AT18" s="222"/>
      <c r="AU18" s="222"/>
      <c r="AV18" s="222"/>
      <c r="AW18" s="222"/>
      <c r="AX18" s="222"/>
      <c r="AY18" s="227"/>
      <c r="AZ18" s="222"/>
      <c r="BA18" s="222"/>
      <c r="BB18" s="222"/>
      <c r="BC18" s="222"/>
      <c r="BD18" s="222"/>
      <c r="BE18" s="222"/>
      <c r="BF18" s="227"/>
      <c r="BG18" s="222"/>
      <c r="BH18" s="222"/>
      <c r="BI18" s="222"/>
      <c r="BJ18" s="222"/>
      <c r="BK18" s="222"/>
      <c r="BL18" s="222"/>
      <c r="BM18" s="227"/>
      <c r="BN18" s="222"/>
      <c r="BO18" s="222"/>
      <c r="BP18" s="222"/>
      <c r="BQ18" s="222"/>
      <c r="BR18" s="222"/>
      <c r="BS18" s="222"/>
      <c r="BT18" s="227"/>
      <c r="BU18" s="222"/>
      <c r="BV18" s="222"/>
      <c r="BW18" s="222"/>
      <c r="BX18" s="222"/>
      <c r="BY18" s="222"/>
      <c r="BZ18" s="222"/>
      <c r="CA18" s="227"/>
      <c r="CB18" s="222"/>
      <c r="CC18" s="222"/>
      <c r="CD18" s="222"/>
      <c r="CE18" s="222"/>
      <c r="CF18" s="222"/>
      <c r="CG18" s="222"/>
      <c r="CH18" s="227"/>
      <c r="CI18" s="222"/>
      <c r="CJ18" s="222"/>
      <c r="CK18" s="222"/>
      <c r="CL18" s="222"/>
      <c r="CM18" s="222"/>
      <c r="CN18" s="222"/>
      <c r="CO18" s="227"/>
      <c r="CP18" s="222"/>
      <c r="CQ18" s="222"/>
      <c r="CR18" s="222"/>
      <c r="CS18" s="222"/>
      <c r="CT18" s="222"/>
      <c r="CU18" s="222"/>
      <c r="CV18" s="227"/>
      <c r="CW18" s="222"/>
      <c r="CX18" s="222"/>
      <c r="CY18" s="222"/>
      <c r="CZ18" s="222"/>
      <c r="DA18" s="222"/>
      <c r="DB18" s="222"/>
      <c r="DC18" s="14"/>
      <c r="DD18" s="209"/>
    </row>
    <row r="19" spans="1:108" s="9" customFormat="1" ht="17.45" customHeight="1" x14ac:dyDescent="0.25">
      <c r="A19" s="257" t="str">
        <f>IF('Ontario 2021 FTE_Weights'!A19&gt;"",'Ontario 2021 FTE_Weights'!A19,"")</f>
        <v>Tomotherapy Unit</v>
      </c>
      <c r="B19" s="276">
        <v>0</v>
      </c>
      <c r="C19" s="82">
        <f t="shared" ca="1" si="1"/>
        <v>0</v>
      </c>
      <c r="D19" s="82">
        <f t="shared" ca="1" si="2"/>
        <v>0</v>
      </c>
      <c r="E19" s="38">
        <f t="shared" ca="1" si="3"/>
        <v>0</v>
      </c>
      <c r="F19" s="38">
        <f t="shared" ca="1" si="4"/>
        <v>0</v>
      </c>
      <c r="G19" s="82">
        <f t="shared" ca="1" si="5"/>
        <v>0</v>
      </c>
      <c r="H19" s="172">
        <f t="shared" ca="1" si="6"/>
        <v>0</v>
      </c>
      <c r="I19" s="227"/>
      <c r="J19" s="222"/>
      <c r="K19" s="222"/>
      <c r="L19" s="222"/>
      <c r="M19" s="222"/>
      <c r="N19" s="222"/>
      <c r="O19" s="222"/>
      <c r="P19" s="227"/>
      <c r="Q19" s="222"/>
      <c r="R19" s="222"/>
      <c r="S19" s="222"/>
      <c r="T19" s="222"/>
      <c r="U19" s="222"/>
      <c r="V19" s="222"/>
      <c r="W19" s="227"/>
      <c r="X19" s="222"/>
      <c r="Y19" s="222"/>
      <c r="Z19" s="222"/>
      <c r="AA19" s="222"/>
      <c r="AB19" s="222"/>
      <c r="AC19" s="222"/>
      <c r="AD19" s="227"/>
      <c r="AE19" s="222"/>
      <c r="AF19" s="222"/>
      <c r="AG19" s="222"/>
      <c r="AH19" s="222"/>
      <c r="AI19" s="222"/>
      <c r="AJ19" s="222"/>
      <c r="AK19" s="227"/>
      <c r="AL19" s="222"/>
      <c r="AM19" s="222"/>
      <c r="AN19" s="222"/>
      <c r="AO19" s="222"/>
      <c r="AP19" s="222"/>
      <c r="AQ19" s="222"/>
      <c r="AR19" s="227"/>
      <c r="AS19" s="222"/>
      <c r="AT19" s="222"/>
      <c r="AU19" s="222"/>
      <c r="AV19" s="222"/>
      <c r="AW19" s="222"/>
      <c r="AX19" s="222"/>
      <c r="AY19" s="227"/>
      <c r="AZ19" s="222"/>
      <c r="BA19" s="222"/>
      <c r="BB19" s="222"/>
      <c r="BC19" s="222"/>
      <c r="BD19" s="222"/>
      <c r="BE19" s="222"/>
      <c r="BF19" s="227"/>
      <c r="BG19" s="222"/>
      <c r="BH19" s="222"/>
      <c r="BI19" s="222"/>
      <c r="BJ19" s="222"/>
      <c r="BK19" s="222"/>
      <c r="BL19" s="222"/>
      <c r="BM19" s="227"/>
      <c r="BN19" s="222"/>
      <c r="BO19" s="222"/>
      <c r="BP19" s="222"/>
      <c r="BQ19" s="222"/>
      <c r="BR19" s="222"/>
      <c r="BS19" s="222"/>
      <c r="BT19" s="227"/>
      <c r="BU19" s="222"/>
      <c r="BV19" s="222"/>
      <c r="BW19" s="222"/>
      <c r="BX19" s="222"/>
      <c r="BY19" s="222"/>
      <c r="BZ19" s="222"/>
      <c r="CA19" s="227"/>
      <c r="CB19" s="222"/>
      <c r="CC19" s="222"/>
      <c r="CD19" s="222"/>
      <c r="CE19" s="222"/>
      <c r="CF19" s="222"/>
      <c r="CG19" s="222"/>
      <c r="CH19" s="227"/>
      <c r="CI19" s="222"/>
      <c r="CJ19" s="222"/>
      <c r="CK19" s="222"/>
      <c r="CL19" s="222"/>
      <c r="CM19" s="222"/>
      <c r="CN19" s="222"/>
      <c r="CO19" s="227"/>
      <c r="CP19" s="222"/>
      <c r="CQ19" s="222"/>
      <c r="CR19" s="222"/>
      <c r="CS19" s="222"/>
      <c r="CT19" s="222"/>
      <c r="CU19" s="222"/>
      <c r="CV19" s="227"/>
      <c r="CW19" s="222"/>
      <c r="CX19" s="222"/>
      <c r="CY19" s="222"/>
      <c r="CZ19" s="222"/>
      <c r="DA19" s="222"/>
      <c r="DB19" s="222"/>
      <c r="DC19" s="14"/>
      <c r="DD19" s="209"/>
    </row>
    <row r="20" spans="1:108" s="9" customFormat="1" ht="17.45" customHeight="1" x14ac:dyDescent="0.25">
      <c r="A20" s="257" t="str">
        <f>IF('Ontario 2021 FTE_Weights'!A20&gt;"",'Ontario 2021 FTE_Weights'!A20,"")</f>
        <v>Robotic LINAC</v>
      </c>
      <c r="B20" s="276">
        <v>0</v>
      </c>
      <c r="C20" s="82">
        <f t="shared" ca="1" si="1"/>
        <v>0</v>
      </c>
      <c r="D20" s="82">
        <f t="shared" ca="1" si="2"/>
        <v>0</v>
      </c>
      <c r="E20" s="38">
        <f t="shared" ca="1" si="3"/>
        <v>0</v>
      </c>
      <c r="F20" s="38">
        <f t="shared" ca="1" si="4"/>
        <v>0</v>
      </c>
      <c r="G20" s="82">
        <f t="shared" ca="1" si="5"/>
        <v>0</v>
      </c>
      <c r="H20" s="172">
        <f t="shared" ca="1" si="6"/>
        <v>0</v>
      </c>
      <c r="I20" s="227"/>
      <c r="J20" s="222"/>
      <c r="K20" s="222"/>
      <c r="L20" s="222"/>
      <c r="M20" s="222"/>
      <c r="N20" s="222"/>
      <c r="O20" s="222"/>
      <c r="P20" s="227"/>
      <c r="Q20" s="222"/>
      <c r="R20" s="222"/>
      <c r="S20" s="222"/>
      <c r="T20" s="222"/>
      <c r="U20" s="222"/>
      <c r="V20" s="222"/>
      <c r="W20" s="227"/>
      <c r="X20" s="222"/>
      <c r="Y20" s="222"/>
      <c r="Z20" s="222"/>
      <c r="AA20" s="222"/>
      <c r="AB20" s="222"/>
      <c r="AC20" s="222"/>
      <c r="AD20" s="227"/>
      <c r="AE20" s="222"/>
      <c r="AF20" s="222"/>
      <c r="AG20" s="222"/>
      <c r="AH20" s="222"/>
      <c r="AI20" s="222"/>
      <c r="AJ20" s="222"/>
      <c r="AK20" s="227"/>
      <c r="AL20" s="222"/>
      <c r="AM20" s="222"/>
      <c r="AN20" s="222"/>
      <c r="AO20" s="222"/>
      <c r="AP20" s="222"/>
      <c r="AQ20" s="222"/>
      <c r="AR20" s="227"/>
      <c r="AS20" s="222"/>
      <c r="AT20" s="222"/>
      <c r="AU20" s="222"/>
      <c r="AV20" s="222"/>
      <c r="AW20" s="222"/>
      <c r="AX20" s="222"/>
      <c r="AY20" s="227"/>
      <c r="AZ20" s="222"/>
      <c r="BA20" s="222"/>
      <c r="BB20" s="222"/>
      <c r="BC20" s="222"/>
      <c r="BD20" s="222"/>
      <c r="BE20" s="222"/>
      <c r="BF20" s="227"/>
      <c r="BG20" s="222"/>
      <c r="BH20" s="222"/>
      <c r="BI20" s="222"/>
      <c r="BJ20" s="222"/>
      <c r="BK20" s="222"/>
      <c r="BL20" s="222"/>
      <c r="BM20" s="227"/>
      <c r="BN20" s="222"/>
      <c r="BO20" s="222"/>
      <c r="BP20" s="222"/>
      <c r="BQ20" s="222"/>
      <c r="BR20" s="222"/>
      <c r="BS20" s="222"/>
      <c r="BT20" s="227"/>
      <c r="BU20" s="222"/>
      <c r="BV20" s="222"/>
      <c r="BW20" s="222"/>
      <c r="BX20" s="222"/>
      <c r="BY20" s="222"/>
      <c r="BZ20" s="222"/>
      <c r="CA20" s="227"/>
      <c r="CB20" s="222"/>
      <c r="CC20" s="222"/>
      <c r="CD20" s="222"/>
      <c r="CE20" s="222"/>
      <c r="CF20" s="222"/>
      <c r="CG20" s="222"/>
      <c r="CH20" s="227"/>
      <c r="CI20" s="222"/>
      <c r="CJ20" s="222"/>
      <c r="CK20" s="222"/>
      <c r="CL20" s="222"/>
      <c r="CM20" s="222"/>
      <c r="CN20" s="222"/>
      <c r="CO20" s="227"/>
      <c r="CP20" s="222"/>
      <c r="CQ20" s="222"/>
      <c r="CR20" s="222"/>
      <c r="CS20" s="222"/>
      <c r="CT20" s="222"/>
      <c r="CU20" s="222"/>
      <c r="CV20" s="227"/>
      <c r="CW20" s="222"/>
      <c r="CX20" s="222"/>
      <c r="CY20" s="222"/>
      <c r="CZ20" s="222"/>
      <c r="DA20" s="222"/>
      <c r="DB20" s="222"/>
      <c r="DC20" s="14"/>
      <c r="DD20" s="209"/>
    </row>
    <row r="21" spans="1:108" s="9" customFormat="1" ht="17.45" customHeight="1" x14ac:dyDescent="0.25">
      <c r="A21" s="257" t="str">
        <f>IF('Ontario 2021 FTE_Weights'!A21&gt;"",'Ontario 2021 FTE_Weights'!A21,"")</f>
        <v>Gamma/Cyber Knife</v>
      </c>
      <c r="B21" s="182">
        <v>0</v>
      </c>
      <c r="C21" s="82">
        <f ca="1">INDIRECT("'"&amp;WeightSheet&amp;"'!"&amp;CELL("address",$C21))*B21/INDIRECT("'"&amp;WeightSheet&amp;"'!"&amp;CELL("address",$B21))</f>
        <v>0</v>
      </c>
      <c r="D21" s="82">
        <f ca="1">INDIRECT("'"&amp;WeightSheet&amp;"'!"&amp;CELL("address",$D21))*B21/INDIRECT("'"&amp;WeightSheet&amp;"'!"&amp;CELL("address",$B21))</f>
        <v>0</v>
      </c>
      <c r="E21" s="38">
        <f ca="1">INDIRECT("'"&amp;WeightSheet&amp;"'!"&amp;CELL("address",$E21))*B21/INDIRECT("'"&amp;WeightSheet&amp;"'!"&amp;CELL("address",$B21))</f>
        <v>0</v>
      </c>
      <c r="F21" s="38">
        <f ca="1">INDIRECT("'"&amp;WeightSheet&amp;"'!"&amp;CELL("address",$F21))*B21/INDIRECT("'"&amp;WeightSheet&amp;"'!"&amp;CELL("address",$B21))</f>
        <v>0</v>
      </c>
      <c r="G21" s="82">
        <f ca="1">INDIRECT("'"&amp;WeightSheet&amp;"'!"&amp;CELL("address",$G21))*B21/INDIRECT("'"&amp;WeightSheet&amp;"'!"&amp;CELL("address",$B21))</f>
        <v>0</v>
      </c>
      <c r="H21" s="172">
        <f ca="1">INDIRECT("'"&amp;WeightSheet&amp;"'!"&amp;CELL("address",$H21))*B21/INDIRECT("'"&amp;WeightSheet&amp;"'!"&amp;CELL("address",$B21))</f>
        <v>0</v>
      </c>
      <c r="I21" s="228"/>
      <c r="J21" s="222"/>
      <c r="K21" s="222"/>
      <c r="L21" s="222"/>
      <c r="M21" s="222"/>
      <c r="N21" s="222"/>
      <c r="O21" s="222"/>
      <c r="P21" s="228"/>
      <c r="Q21" s="222"/>
      <c r="R21" s="222"/>
      <c r="S21" s="222"/>
      <c r="T21" s="222"/>
      <c r="U21" s="222"/>
      <c r="V21" s="222"/>
      <c r="W21" s="228"/>
      <c r="X21" s="222"/>
      <c r="Y21" s="222"/>
      <c r="Z21" s="222"/>
      <c r="AA21" s="222"/>
      <c r="AB21" s="222"/>
      <c r="AC21" s="222"/>
      <c r="AD21" s="228"/>
      <c r="AE21" s="222"/>
      <c r="AF21" s="222"/>
      <c r="AG21" s="222"/>
      <c r="AH21" s="222"/>
      <c r="AI21" s="222"/>
      <c r="AJ21" s="222"/>
      <c r="AK21" s="228"/>
      <c r="AL21" s="222"/>
      <c r="AM21" s="222"/>
      <c r="AN21" s="222"/>
      <c r="AO21" s="222"/>
      <c r="AP21" s="222"/>
      <c r="AQ21" s="222"/>
      <c r="AR21" s="228"/>
      <c r="AS21" s="222"/>
      <c r="AT21" s="222"/>
      <c r="AU21" s="222"/>
      <c r="AV21" s="222"/>
      <c r="AW21" s="222"/>
      <c r="AX21" s="222"/>
      <c r="AY21" s="228"/>
      <c r="AZ21" s="222"/>
      <c r="BA21" s="222"/>
      <c r="BB21" s="222"/>
      <c r="BC21" s="222"/>
      <c r="BD21" s="222"/>
      <c r="BE21" s="222"/>
      <c r="BF21" s="228"/>
      <c r="BG21" s="222"/>
      <c r="BH21" s="222"/>
      <c r="BI21" s="222"/>
      <c r="BJ21" s="222"/>
      <c r="BK21" s="222"/>
      <c r="BL21" s="222"/>
      <c r="BM21" s="228"/>
      <c r="BN21" s="222"/>
      <c r="BO21" s="222"/>
      <c r="BP21" s="222"/>
      <c r="BQ21" s="222"/>
      <c r="BR21" s="222"/>
      <c r="BS21" s="222"/>
      <c r="BT21" s="228"/>
      <c r="BU21" s="222"/>
      <c r="BV21" s="222"/>
      <c r="BW21" s="222"/>
      <c r="BX21" s="222"/>
      <c r="BY21" s="222"/>
      <c r="BZ21" s="222"/>
      <c r="CA21" s="228"/>
      <c r="CB21" s="222"/>
      <c r="CC21" s="222"/>
      <c r="CD21" s="222"/>
      <c r="CE21" s="222"/>
      <c r="CF21" s="222"/>
      <c r="CG21" s="222"/>
      <c r="CH21" s="228"/>
      <c r="CI21" s="222"/>
      <c r="CJ21" s="222"/>
      <c r="CK21" s="222"/>
      <c r="CL21" s="222"/>
      <c r="CM21" s="222"/>
      <c r="CN21" s="222"/>
      <c r="CO21" s="228"/>
      <c r="CP21" s="222"/>
      <c r="CQ21" s="222"/>
      <c r="CR21" s="222"/>
      <c r="CS21" s="222"/>
      <c r="CT21" s="222"/>
      <c r="CU21" s="222"/>
      <c r="CV21" s="228"/>
      <c r="CW21" s="222"/>
      <c r="CX21" s="222"/>
      <c r="CY21" s="222"/>
      <c r="CZ21" s="222"/>
      <c r="DA21" s="222"/>
      <c r="DB21" s="222"/>
      <c r="DC21" s="14"/>
      <c r="DD21" s="209"/>
    </row>
    <row r="22" spans="1:108" s="6" customFormat="1" ht="17.45" customHeight="1" x14ac:dyDescent="0.25">
      <c r="A22" s="257" t="str">
        <f>IF('Ontario 2021 FTE_Weights'!A22&gt;"",'Ontario 2021 FTE_Weights'!A22,"")</f>
        <v>Proton Accelerator</v>
      </c>
      <c r="B22" s="182">
        <v>0</v>
      </c>
      <c r="C22" s="82">
        <f t="shared" ca="1" si="1"/>
        <v>0</v>
      </c>
      <c r="D22" s="82">
        <f t="shared" ca="1" si="2"/>
        <v>0</v>
      </c>
      <c r="E22" s="38">
        <f t="shared" ca="1" si="3"/>
        <v>0</v>
      </c>
      <c r="F22" s="38">
        <f t="shared" ca="1" si="4"/>
        <v>0</v>
      </c>
      <c r="G22" s="82">
        <f t="shared" ca="1" si="5"/>
        <v>0</v>
      </c>
      <c r="H22" s="172">
        <f t="shared" ca="1" si="6"/>
        <v>0</v>
      </c>
      <c r="I22" s="228"/>
      <c r="J22" s="222"/>
      <c r="K22" s="222"/>
      <c r="L22" s="222"/>
      <c r="M22" s="222"/>
      <c r="N22" s="222"/>
      <c r="O22" s="222"/>
      <c r="P22" s="228"/>
      <c r="Q22" s="222"/>
      <c r="R22" s="222"/>
      <c r="S22" s="222"/>
      <c r="T22" s="222"/>
      <c r="U22" s="222"/>
      <c r="V22" s="222"/>
      <c r="W22" s="228"/>
      <c r="X22" s="222"/>
      <c r="Y22" s="222"/>
      <c r="Z22" s="222"/>
      <c r="AA22" s="222"/>
      <c r="AB22" s="222"/>
      <c r="AC22" s="222"/>
      <c r="AD22" s="228"/>
      <c r="AE22" s="222"/>
      <c r="AF22" s="222"/>
      <c r="AG22" s="222"/>
      <c r="AH22" s="222"/>
      <c r="AI22" s="222"/>
      <c r="AJ22" s="222"/>
      <c r="AK22" s="228"/>
      <c r="AL22" s="222"/>
      <c r="AM22" s="222"/>
      <c r="AN22" s="222"/>
      <c r="AO22" s="222"/>
      <c r="AP22" s="222"/>
      <c r="AQ22" s="222"/>
      <c r="AR22" s="228"/>
      <c r="AS22" s="222"/>
      <c r="AT22" s="222"/>
      <c r="AU22" s="222"/>
      <c r="AV22" s="222"/>
      <c r="AW22" s="222"/>
      <c r="AX22" s="222"/>
      <c r="AY22" s="228"/>
      <c r="AZ22" s="222"/>
      <c r="BA22" s="222"/>
      <c r="BB22" s="222"/>
      <c r="BC22" s="222"/>
      <c r="BD22" s="222"/>
      <c r="BE22" s="222"/>
      <c r="BF22" s="228"/>
      <c r="BG22" s="222"/>
      <c r="BH22" s="222"/>
      <c r="BI22" s="222"/>
      <c r="BJ22" s="222"/>
      <c r="BK22" s="222"/>
      <c r="BL22" s="222"/>
      <c r="BM22" s="228"/>
      <c r="BN22" s="222"/>
      <c r="BO22" s="222"/>
      <c r="BP22" s="222"/>
      <c r="BQ22" s="222"/>
      <c r="BR22" s="222"/>
      <c r="BS22" s="222"/>
      <c r="BT22" s="228"/>
      <c r="BU22" s="222"/>
      <c r="BV22" s="222"/>
      <c r="BW22" s="222"/>
      <c r="BX22" s="222"/>
      <c r="BY22" s="222"/>
      <c r="BZ22" s="222"/>
      <c r="CA22" s="228"/>
      <c r="CB22" s="222"/>
      <c r="CC22" s="222"/>
      <c r="CD22" s="222"/>
      <c r="CE22" s="222"/>
      <c r="CF22" s="222"/>
      <c r="CG22" s="222"/>
      <c r="CH22" s="228"/>
      <c r="CI22" s="222"/>
      <c r="CJ22" s="222"/>
      <c r="CK22" s="222"/>
      <c r="CL22" s="222"/>
      <c r="CM22" s="222"/>
      <c r="CN22" s="222"/>
      <c r="CO22" s="228"/>
      <c r="CP22" s="222"/>
      <c r="CQ22" s="222"/>
      <c r="CR22" s="222"/>
      <c r="CS22" s="222"/>
      <c r="CT22" s="222"/>
      <c r="CU22" s="222"/>
      <c r="CV22" s="228"/>
      <c r="CW22" s="222"/>
      <c r="CX22" s="222"/>
      <c r="CY22" s="222"/>
      <c r="CZ22" s="222"/>
      <c r="DA22" s="222"/>
      <c r="DB22" s="222"/>
      <c r="DC22" s="11"/>
      <c r="DD22" s="210"/>
    </row>
    <row r="23" spans="1:108" s="9" customFormat="1" ht="17.45" customHeight="1" x14ac:dyDescent="0.25">
      <c r="A23" s="257" t="str">
        <f>IF('Ontario 2021 FTE_Weights'!A23&gt;"",'Ontario 2021 FTE_Weights'!A23,"")</f>
        <v>Other similar (Enter here)</v>
      </c>
      <c r="B23" s="182">
        <v>0</v>
      </c>
      <c r="C23" s="82">
        <f t="shared" ca="1" si="1"/>
        <v>0</v>
      </c>
      <c r="D23" s="82">
        <f t="shared" ca="1" si="2"/>
        <v>0</v>
      </c>
      <c r="E23" s="38">
        <f t="shared" ca="1" si="3"/>
        <v>0</v>
      </c>
      <c r="F23" s="38">
        <f t="shared" ca="1" si="4"/>
        <v>0</v>
      </c>
      <c r="G23" s="82">
        <f t="shared" ca="1" si="5"/>
        <v>0</v>
      </c>
      <c r="H23" s="172">
        <f t="shared" ca="1" si="6"/>
        <v>0</v>
      </c>
      <c r="I23" s="228"/>
      <c r="J23" s="222"/>
      <c r="K23" s="222"/>
      <c r="L23" s="222"/>
      <c r="M23" s="222"/>
      <c r="N23" s="222"/>
      <c r="O23" s="222"/>
      <c r="P23" s="228"/>
      <c r="Q23" s="222"/>
      <c r="R23" s="222"/>
      <c r="S23" s="222"/>
      <c r="T23" s="222"/>
      <c r="U23" s="222"/>
      <c r="V23" s="222"/>
      <c r="W23" s="228"/>
      <c r="X23" s="222"/>
      <c r="Y23" s="222"/>
      <c r="Z23" s="222"/>
      <c r="AA23" s="222"/>
      <c r="AB23" s="222"/>
      <c r="AC23" s="222"/>
      <c r="AD23" s="228"/>
      <c r="AE23" s="222"/>
      <c r="AF23" s="222"/>
      <c r="AG23" s="222"/>
      <c r="AH23" s="222"/>
      <c r="AI23" s="222"/>
      <c r="AJ23" s="222"/>
      <c r="AK23" s="228"/>
      <c r="AL23" s="222"/>
      <c r="AM23" s="222"/>
      <c r="AN23" s="222"/>
      <c r="AO23" s="222"/>
      <c r="AP23" s="222"/>
      <c r="AQ23" s="222"/>
      <c r="AR23" s="228"/>
      <c r="AS23" s="222"/>
      <c r="AT23" s="222"/>
      <c r="AU23" s="222"/>
      <c r="AV23" s="222"/>
      <c r="AW23" s="222"/>
      <c r="AX23" s="222"/>
      <c r="AY23" s="228"/>
      <c r="AZ23" s="222"/>
      <c r="BA23" s="222"/>
      <c r="BB23" s="222"/>
      <c r="BC23" s="222"/>
      <c r="BD23" s="222"/>
      <c r="BE23" s="222"/>
      <c r="BF23" s="228"/>
      <c r="BG23" s="222"/>
      <c r="BH23" s="222"/>
      <c r="BI23" s="222"/>
      <c r="BJ23" s="222"/>
      <c r="BK23" s="222"/>
      <c r="BL23" s="222"/>
      <c r="BM23" s="228"/>
      <c r="BN23" s="222"/>
      <c r="BO23" s="222"/>
      <c r="BP23" s="222"/>
      <c r="BQ23" s="222"/>
      <c r="BR23" s="222"/>
      <c r="BS23" s="222"/>
      <c r="BT23" s="228"/>
      <c r="BU23" s="222"/>
      <c r="BV23" s="222"/>
      <c r="BW23" s="222"/>
      <c r="BX23" s="222"/>
      <c r="BY23" s="222"/>
      <c r="BZ23" s="222"/>
      <c r="CA23" s="228"/>
      <c r="CB23" s="222"/>
      <c r="CC23" s="222"/>
      <c r="CD23" s="222"/>
      <c r="CE23" s="222"/>
      <c r="CF23" s="222"/>
      <c r="CG23" s="222"/>
      <c r="CH23" s="228"/>
      <c r="CI23" s="222"/>
      <c r="CJ23" s="222"/>
      <c r="CK23" s="222"/>
      <c r="CL23" s="222"/>
      <c r="CM23" s="222"/>
      <c r="CN23" s="222"/>
      <c r="CO23" s="228"/>
      <c r="CP23" s="222"/>
      <c r="CQ23" s="222"/>
      <c r="CR23" s="222"/>
      <c r="CS23" s="222"/>
      <c r="CT23" s="222"/>
      <c r="CU23" s="222"/>
      <c r="CV23" s="228"/>
      <c r="CW23" s="222"/>
      <c r="CX23" s="222"/>
      <c r="CY23" s="222"/>
      <c r="CZ23" s="222"/>
      <c r="DA23" s="222"/>
      <c r="DB23" s="222"/>
      <c r="DC23" s="14"/>
      <c r="DD23" s="209"/>
    </row>
    <row r="24" spans="1:108" s="9" customFormat="1" ht="17.45" customHeight="1" x14ac:dyDescent="0.25">
      <c r="A24" s="259" t="str">
        <f>IF('Ontario 2021 FTE_Weights'!A24&gt;"",'Ontario 2021 FTE_Weights'!A24,"")</f>
        <v>Major Equipment</v>
      </c>
      <c r="B24" s="277"/>
      <c r="C24" s="82"/>
      <c r="D24" s="82"/>
      <c r="E24" s="38"/>
      <c r="F24" s="38"/>
      <c r="G24" s="82"/>
      <c r="H24" s="172"/>
      <c r="I24" s="229"/>
      <c r="J24" s="222"/>
      <c r="K24" s="222"/>
      <c r="L24" s="222"/>
      <c r="M24" s="222"/>
      <c r="N24" s="222"/>
      <c r="O24" s="222"/>
      <c r="P24" s="229"/>
      <c r="Q24" s="222"/>
      <c r="R24" s="222"/>
      <c r="S24" s="222"/>
      <c r="T24" s="222"/>
      <c r="U24" s="222"/>
      <c r="V24" s="222"/>
      <c r="W24" s="229"/>
      <c r="X24" s="222"/>
      <c r="Y24" s="222"/>
      <c r="Z24" s="222"/>
      <c r="AA24" s="222"/>
      <c r="AB24" s="222"/>
      <c r="AC24" s="222"/>
      <c r="AD24" s="229"/>
      <c r="AE24" s="222"/>
      <c r="AF24" s="222"/>
      <c r="AG24" s="222"/>
      <c r="AH24" s="222"/>
      <c r="AI24" s="222"/>
      <c r="AJ24" s="222"/>
      <c r="AK24" s="229"/>
      <c r="AL24" s="222"/>
      <c r="AM24" s="222"/>
      <c r="AN24" s="222"/>
      <c r="AO24" s="222"/>
      <c r="AP24" s="222"/>
      <c r="AQ24" s="222"/>
      <c r="AR24" s="229"/>
      <c r="AS24" s="222"/>
      <c r="AT24" s="222"/>
      <c r="AU24" s="222"/>
      <c r="AV24" s="222"/>
      <c r="AW24" s="222"/>
      <c r="AX24" s="222"/>
      <c r="AY24" s="229"/>
      <c r="AZ24" s="222"/>
      <c r="BA24" s="222"/>
      <c r="BB24" s="222"/>
      <c r="BC24" s="222"/>
      <c r="BD24" s="222"/>
      <c r="BE24" s="222"/>
      <c r="BF24" s="229"/>
      <c r="BG24" s="222"/>
      <c r="BH24" s="222"/>
      <c r="BI24" s="222"/>
      <c r="BJ24" s="222"/>
      <c r="BK24" s="222"/>
      <c r="BL24" s="222"/>
      <c r="BM24" s="229"/>
      <c r="BN24" s="222"/>
      <c r="BO24" s="222"/>
      <c r="BP24" s="222"/>
      <c r="BQ24" s="222"/>
      <c r="BR24" s="222"/>
      <c r="BS24" s="222"/>
      <c r="BT24" s="229"/>
      <c r="BU24" s="222"/>
      <c r="BV24" s="222"/>
      <c r="BW24" s="222"/>
      <c r="BX24" s="222"/>
      <c r="BY24" s="222"/>
      <c r="BZ24" s="222"/>
      <c r="CA24" s="229"/>
      <c r="CB24" s="222"/>
      <c r="CC24" s="222"/>
      <c r="CD24" s="222"/>
      <c r="CE24" s="222"/>
      <c r="CF24" s="222"/>
      <c r="CG24" s="222"/>
      <c r="CH24" s="229"/>
      <c r="CI24" s="222"/>
      <c r="CJ24" s="222"/>
      <c r="CK24" s="222"/>
      <c r="CL24" s="222"/>
      <c r="CM24" s="222"/>
      <c r="CN24" s="222"/>
      <c r="CO24" s="229"/>
      <c r="CP24" s="222"/>
      <c r="CQ24" s="222"/>
      <c r="CR24" s="222"/>
      <c r="CS24" s="222"/>
      <c r="CT24" s="222"/>
      <c r="CU24" s="222"/>
      <c r="CV24" s="229"/>
      <c r="CW24" s="222"/>
      <c r="CX24" s="222"/>
      <c r="CY24" s="222"/>
      <c r="CZ24" s="222"/>
      <c r="DA24" s="222"/>
      <c r="DB24" s="222"/>
      <c r="DC24" s="14"/>
      <c r="DD24" s="209"/>
    </row>
    <row r="25" spans="1:108" s="9" customFormat="1" ht="17.45" customHeight="1" x14ac:dyDescent="0.25">
      <c r="A25" s="257" t="str">
        <f>IF('Ontario 2021 FTE_Weights'!A25&gt;"",'Ontario 2021 FTE_Weights'!A25,"")</f>
        <v>Treatment Planning System - External Beam (1 per vendor)</v>
      </c>
      <c r="B25" s="182">
        <v>0</v>
      </c>
      <c r="C25" s="82">
        <f t="shared" ref="C25:C32" ca="1" si="7">INDIRECT("'"&amp;WeightSheet&amp;"'!"&amp;CELL("address",$C25))*B25/INDIRECT("'"&amp;WeightSheet&amp;"'!"&amp;CELL("address",$B25))</f>
        <v>0</v>
      </c>
      <c r="D25" s="82">
        <f t="shared" ref="D25:D32" ca="1" si="8">INDIRECT("'"&amp;WeightSheet&amp;"'!"&amp;CELL("address",$D25))*B25/INDIRECT("'"&amp;WeightSheet&amp;"'!"&amp;CELL("address",$B25))</f>
        <v>0</v>
      </c>
      <c r="E25" s="38">
        <f t="shared" ref="E25:E32" ca="1" si="9">INDIRECT("'"&amp;WeightSheet&amp;"'!"&amp;CELL("address",$E25))*B25/INDIRECT("'"&amp;WeightSheet&amp;"'!"&amp;CELL("address",$B25))</f>
        <v>0</v>
      </c>
      <c r="F25" s="38">
        <f t="shared" ref="F25:F32" ca="1" si="10">INDIRECT("'"&amp;WeightSheet&amp;"'!"&amp;CELL("address",$F25))*B25/INDIRECT("'"&amp;WeightSheet&amp;"'!"&amp;CELL("address",$B25))</f>
        <v>0</v>
      </c>
      <c r="G25" s="82">
        <f t="shared" ref="G25:G32" ca="1" si="11">INDIRECT("'"&amp;WeightSheet&amp;"'!"&amp;CELL("address",$G25))*B25/INDIRECT("'"&amp;WeightSheet&amp;"'!"&amp;CELL("address",$B25))</f>
        <v>0</v>
      </c>
      <c r="H25" s="172">
        <f t="shared" ref="H25:H32" ca="1" si="12">INDIRECT("'"&amp;WeightSheet&amp;"'!"&amp;CELL("address",$H25))*B25/INDIRECT("'"&amp;WeightSheet&amp;"'!"&amp;CELL("address",$B25))</f>
        <v>0</v>
      </c>
      <c r="I25" s="228"/>
      <c r="J25" s="222"/>
      <c r="K25" s="222"/>
      <c r="L25" s="222"/>
      <c r="M25" s="222"/>
      <c r="N25" s="222"/>
      <c r="O25" s="222"/>
      <c r="P25" s="228"/>
      <c r="Q25" s="222"/>
      <c r="R25" s="222"/>
      <c r="S25" s="222"/>
      <c r="T25" s="222"/>
      <c r="U25" s="222"/>
      <c r="V25" s="222"/>
      <c r="W25" s="228"/>
      <c r="X25" s="222"/>
      <c r="Y25" s="222"/>
      <c r="Z25" s="222"/>
      <c r="AA25" s="222"/>
      <c r="AB25" s="222"/>
      <c r="AC25" s="222"/>
      <c r="AD25" s="228"/>
      <c r="AE25" s="222"/>
      <c r="AF25" s="222"/>
      <c r="AG25" s="222"/>
      <c r="AH25" s="222"/>
      <c r="AI25" s="222"/>
      <c r="AJ25" s="222"/>
      <c r="AK25" s="228"/>
      <c r="AL25" s="222"/>
      <c r="AM25" s="222"/>
      <c r="AN25" s="222"/>
      <c r="AO25" s="222"/>
      <c r="AP25" s="222"/>
      <c r="AQ25" s="222"/>
      <c r="AR25" s="228"/>
      <c r="AS25" s="222"/>
      <c r="AT25" s="222"/>
      <c r="AU25" s="222"/>
      <c r="AV25" s="222"/>
      <c r="AW25" s="222"/>
      <c r="AX25" s="222"/>
      <c r="AY25" s="228"/>
      <c r="AZ25" s="222"/>
      <c r="BA25" s="222"/>
      <c r="BB25" s="222"/>
      <c r="BC25" s="222"/>
      <c r="BD25" s="222"/>
      <c r="BE25" s="222"/>
      <c r="BF25" s="228"/>
      <c r="BG25" s="222"/>
      <c r="BH25" s="222"/>
      <c r="BI25" s="222"/>
      <c r="BJ25" s="222"/>
      <c r="BK25" s="222"/>
      <c r="BL25" s="222"/>
      <c r="BM25" s="228"/>
      <c r="BN25" s="222"/>
      <c r="BO25" s="222"/>
      <c r="BP25" s="222"/>
      <c r="BQ25" s="222"/>
      <c r="BR25" s="222"/>
      <c r="BS25" s="222"/>
      <c r="BT25" s="228"/>
      <c r="BU25" s="222"/>
      <c r="BV25" s="222"/>
      <c r="BW25" s="222"/>
      <c r="BX25" s="222"/>
      <c r="BY25" s="222"/>
      <c r="BZ25" s="222"/>
      <c r="CA25" s="228"/>
      <c r="CB25" s="222"/>
      <c r="CC25" s="222"/>
      <c r="CD25" s="222"/>
      <c r="CE25" s="222"/>
      <c r="CF25" s="222"/>
      <c r="CG25" s="222"/>
      <c r="CH25" s="228"/>
      <c r="CI25" s="222"/>
      <c r="CJ25" s="222"/>
      <c r="CK25" s="222"/>
      <c r="CL25" s="222"/>
      <c r="CM25" s="222"/>
      <c r="CN25" s="222"/>
      <c r="CO25" s="228"/>
      <c r="CP25" s="222"/>
      <c r="CQ25" s="222"/>
      <c r="CR25" s="222"/>
      <c r="CS25" s="222"/>
      <c r="CT25" s="222"/>
      <c r="CU25" s="222"/>
      <c r="CV25" s="228"/>
      <c r="CW25" s="222"/>
      <c r="CX25" s="222"/>
      <c r="CY25" s="222"/>
      <c r="CZ25" s="222"/>
      <c r="DA25" s="222"/>
      <c r="DB25" s="222"/>
      <c r="DC25" s="14"/>
      <c r="DD25" s="209"/>
    </row>
    <row r="26" spans="1:108" s="9" customFormat="1" ht="17.45" customHeight="1" x14ac:dyDescent="0.25">
      <c r="A26" s="257" t="str">
        <f>IF('Ontario 2021 FTE_Weights'!A26&gt;"",'Ontario 2021 FTE_Weights'!A26,"")</f>
        <v>Treatment Planning System - Brachytherapy (1 per vendor)</v>
      </c>
      <c r="B26" s="182">
        <v>0</v>
      </c>
      <c r="C26" s="82">
        <f t="shared" ca="1" si="7"/>
        <v>0</v>
      </c>
      <c r="D26" s="82">
        <f t="shared" ca="1" si="8"/>
        <v>0</v>
      </c>
      <c r="E26" s="38">
        <f t="shared" ca="1" si="9"/>
        <v>0</v>
      </c>
      <c r="F26" s="38">
        <f t="shared" ca="1" si="10"/>
        <v>0</v>
      </c>
      <c r="G26" s="82">
        <f t="shared" ca="1" si="11"/>
        <v>0</v>
      </c>
      <c r="H26" s="172">
        <f t="shared" ca="1" si="12"/>
        <v>0</v>
      </c>
      <c r="I26" s="228"/>
      <c r="J26" s="222"/>
      <c r="K26" s="222"/>
      <c r="L26" s="222"/>
      <c r="M26" s="222"/>
      <c r="N26" s="222"/>
      <c r="O26" s="222"/>
      <c r="P26" s="228"/>
      <c r="Q26" s="222"/>
      <c r="R26" s="222"/>
      <c r="S26" s="222"/>
      <c r="T26" s="222"/>
      <c r="U26" s="222"/>
      <c r="V26" s="222"/>
      <c r="W26" s="228"/>
      <c r="X26" s="222"/>
      <c r="Y26" s="222"/>
      <c r="Z26" s="222"/>
      <c r="AA26" s="222"/>
      <c r="AB26" s="222"/>
      <c r="AC26" s="222"/>
      <c r="AD26" s="228"/>
      <c r="AE26" s="222"/>
      <c r="AF26" s="222"/>
      <c r="AG26" s="222"/>
      <c r="AH26" s="222"/>
      <c r="AI26" s="222"/>
      <c r="AJ26" s="222"/>
      <c r="AK26" s="228"/>
      <c r="AL26" s="222"/>
      <c r="AM26" s="222"/>
      <c r="AN26" s="222"/>
      <c r="AO26" s="222"/>
      <c r="AP26" s="222"/>
      <c r="AQ26" s="222"/>
      <c r="AR26" s="228"/>
      <c r="AS26" s="222"/>
      <c r="AT26" s="222"/>
      <c r="AU26" s="222"/>
      <c r="AV26" s="222"/>
      <c r="AW26" s="222"/>
      <c r="AX26" s="222"/>
      <c r="AY26" s="228"/>
      <c r="AZ26" s="222"/>
      <c r="BA26" s="222"/>
      <c r="BB26" s="222"/>
      <c r="BC26" s="222"/>
      <c r="BD26" s="222"/>
      <c r="BE26" s="222"/>
      <c r="BF26" s="228"/>
      <c r="BG26" s="222"/>
      <c r="BH26" s="222"/>
      <c r="BI26" s="222"/>
      <c r="BJ26" s="222"/>
      <c r="BK26" s="222"/>
      <c r="BL26" s="222"/>
      <c r="BM26" s="228"/>
      <c r="BN26" s="222"/>
      <c r="BO26" s="222"/>
      <c r="BP26" s="222"/>
      <c r="BQ26" s="222"/>
      <c r="BR26" s="222"/>
      <c r="BS26" s="222"/>
      <c r="BT26" s="228"/>
      <c r="BU26" s="222"/>
      <c r="BV26" s="222"/>
      <c r="BW26" s="222"/>
      <c r="BX26" s="222"/>
      <c r="BY26" s="222"/>
      <c r="BZ26" s="222"/>
      <c r="CA26" s="228"/>
      <c r="CB26" s="222"/>
      <c r="CC26" s="222"/>
      <c r="CD26" s="222"/>
      <c r="CE26" s="222"/>
      <c r="CF26" s="222"/>
      <c r="CG26" s="222"/>
      <c r="CH26" s="228"/>
      <c r="CI26" s="222"/>
      <c r="CJ26" s="222"/>
      <c r="CK26" s="222"/>
      <c r="CL26" s="222"/>
      <c r="CM26" s="222"/>
      <c r="CN26" s="222"/>
      <c r="CO26" s="228"/>
      <c r="CP26" s="222"/>
      <c r="CQ26" s="222"/>
      <c r="CR26" s="222"/>
      <c r="CS26" s="222"/>
      <c r="CT26" s="222"/>
      <c r="CU26" s="222"/>
      <c r="CV26" s="228"/>
      <c r="CW26" s="222"/>
      <c r="CX26" s="222"/>
      <c r="CY26" s="222"/>
      <c r="CZ26" s="222"/>
      <c r="DA26" s="222"/>
      <c r="DB26" s="222"/>
      <c r="DC26" s="14"/>
      <c r="DD26" s="209"/>
    </row>
    <row r="27" spans="1:108" s="9" customFormat="1" ht="17.45" customHeight="1" x14ac:dyDescent="0.25">
      <c r="A27" s="257" t="str">
        <f>IF('Ontario 2021 FTE_Weights'!A27&gt;"",'Ontario 2021 FTE_Weights'!A27,"")</f>
        <v>Radiation Oncology Information System (ROIS) (1 per vendor)</v>
      </c>
      <c r="B27" s="182">
        <v>0</v>
      </c>
      <c r="C27" s="82">
        <f t="shared" ca="1" si="7"/>
        <v>0</v>
      </c>
      <c r="D27" s="82">
        <f t="shared" ca="1" si="8"/>
        <v>0</v>
      </c>
      <c r="E27" s="38">
        <f t="shared" ca="1" si="9"/>
        <v>0</v>
      </c>
      <c r="F27" s="38">
        <f t="shared" ca="1" si="10"/>
        <v>0</v>
      </c>
      <c r="G27" s="82">
        <f t="shared" ca="1" si="11"/>
        <v>0</v>
      </c>
      <c r="H27" s="172">
        <f t="shared" ca="1" si="12"/>
        <v>0</v>
      </c>
      <c r="I27" s="228"/>
      <c r="J27" s="222"/>
      <c r="K27" s="222"/>
      <c r="L27" s="222"/>
      <c r="M27" s="222"/>
      <c r="N27" s="222"/>
      <c r="O27" s="222"/>
      <c r="P27" s="228"/>
      <c r="Q27" s="222"/>
      <c r="R27" s="222"/>
      <c r="S27" s="222"/>
      <c r="T27" s="222"/>
      <c r="U27" s="222"/>
      <c r="V27" s="222"/>
      <c r="W27" s="228"/>
      <c r="X27" s="222"/>
      <c r="Y27" s="222"/>
      <c r="Z27" s="222"/>
      <c r="AA27" s="222"/>
      <c r="AB27" s="222"/>
      <c r="AC27" s="222"/>
      <c r="AD27" s="228"/>
      <c r="AE27" s="222"/>
      <c r="AF27" s="222"/>
      <c r="AG27" s="222"/>
      <c r="AH27" s="222"/>
      <c r="AI27" s="222"/>
      <c r="AJ27" s="222"/>
      <c r="AK27" s="228"/>
      <c r="AL27" s="222"/>
      <c r="AM27" s="222"/>
      <c r="AN27" s="222"/>
      <c r="AO27" s="222"/>
      <c r="AP27" s="222"/>
      <c r="AQ27" s="222"/>
      <c r="AR27" s="228"/>
      <c r="AS27" s="222"/>
      <c r="AT27" s="222"/>
      <c r="AU27" s="222"/>
      <c r="AV27" s="222"/>
      <c r="AW27" s="222"/>
      <c r="AX27" s="222"/>
      <c r="AY27" s="228"/>
      <c r="AZ27" s="222"/>
      <c r="BA27" s="222"/>
      <c r="BB27" s="222"/>
      <c r="BC27" s="222"/>
      <c r="BD27" s="222"/>
      <c r="BE27" s="222"/>
      <c r="BF27" s="228"/>
      <c r="BG27" s="222"/>
      <c r="BH27" s="222"/>
      <c r="BI27" s="222"/>
      <c r="BJ27" s="222"/>
      <c r="BK27" s="222"/>
      <c r="BL27" s="222"/>
      <c r="BM27" s="228"/>
      <c r="BN27" s="222"/>
      <c r="BO27" s="222"/>
      <c r="BP27" s="222"/>
      <c r="BQ27" s="222"/>
      <c r="BR27" s="222"/>
      <c r="BS27" s="222"/>
      <c r="BT27" s="228"/>
      <c r="BU27" s="222"/>
      <c r="BV27" s="222"/>
      <c r="BW27" s="222"/>
      <c r="BX27" s="222"/>
      <c r="BY27" s="222"/>
      <c r="BZ27" s="222"/>
      <c r="CA27" s="228"/>
      <c r="CB27" s="222"/>
      <c r="CC27" s="222"/>
      <c r="CD27" s="222"/>
      <c r="CE27" s="222"/>
      <c r="CF27" s="222"/>
      <c r="CG27" s="222"/>
      <c r="CH27" s="228"/>
      <c r="CI27" s="222"/>
      <c r="CJ27" s="222"/>
      <c r="CK27" s="222"/>
      <c r="CL27" s="222"/>
      <c r="CM27" s="222"/>
      <c r="CN27" s="222"/>
      <c r="CO27" s="228"/>
      <c r="CP27" s="222"/>
      <c r="CQ27" s="222"/>
      <c r="CR27" s="222"/>
      <c r="CS27" s="222"/>
      <c r="CT27" s="222"/>
      <c r="CU27" s="222"/>
      <c r="CV27" s="228"/>
      <c r="CW27" s="222"/>
      <c r="CX27" s="222"/>
      <c r="CY27" s="222"/>
      <c r="CZ27" s="222"/>
      <c r="DA27" s="222"/>
      <c r="DB27" s="222"/>
      <c r="DC27" s="14"/>
      <c r="DD27" s="209"/>
    </row>
    <row r="28" spans="1:108" s="9" customFormat="1" ht="17.45" customHeight="1" x14ac:dyDescent="0.25">
      <c r="A28" s="257" t="str">
        <f>IF('Ontario 2021 FTE_Weights'!A28&gt;"",'Ontario 2021 FTE_Weights'!A28,"")</f>
        <v>PET-CT Scanner</v>
      </c>
      <c r="B28" s="182">
        <v>0</v>
      </c>
      <c r="C28" s="82">
        <f t="shared" ca="1" si="7"/>
        <v>0</v>
      </c>
      <c r="D28" s="82">
        <f t="shared" ca="1" si="8"/>
        <v>0</v>
      </c>
      <c r="E28" s="38">
        <f t="shared" ca="1" si="9"/>
        <v>0</v>
      </c>
      <c r="F28" s="38">
        <f t="shared" ca="1" si="10"/>
        <v>0</v>
      </c>
      <c r="G28" s="82">
        <f t="shared" ca="1" si="11"/>
        <v>0</v>
      </c>
      <c r="H28" s="172">
        <f t="shared" ca="1" si="12"/>
        <v>0</v>
      </c>
      <c r="I28" s="228"/>
      <c r="J28" s="222"/>
      <c r="K28" s="222"/>
      <c r="L28" s="222"/>
      <c r="M28" s="222"/>
      <c r="N28" s="222"/>
      <c r="O28" s="222"/>
      <c r="P28" s="228"/>
      <c r="Q28" s="222"/>
      <c r="R28" s="222"/>
      <c r="S28" s="222"/>
      <c r="T28" s="222"/>
      <c r="U28" s="222"/>
      <c r="V28" s="222"/>
      <c r="W28" s="228"/>
      <c r="X28" s="222"/>
      <c r="Y28" s="222"/>
      <c r="Z28" s="222"/>
      <c r="AA28" s="222"/>
      <c r="AB28" s="222"/>
      <c r="AC28" s="222"/>
      <c r="AD28" s="228"/>
      <c r="AE28" s="222"/>
      <c r="AF28" s="222"/>
      <c r="AG28" s="222"/>
      <c r="AH28" s="222"/>
      <c r="AI28" s="222"/>
      <c r="AJ28" s="222"/>
      <c r="AK28" s="228"/>
      <c r="AL28" s="222"/>
      <c r="AM28" s="222"/>
      <c r="AN28" s="222"/>
      <c r="AO28" s="222"/>
      <c r="AP28" s="222"/>
      <c r="AQ28" s="222"/>
      <c r="AR28" s="228"/>
      <c r="AS28" s="222"/>
      <c r="AT28" s="222"/>
      <c r="AU28" s="222"/>
      <c r="AV28" s="222"/>
      <c r="AW28" s="222"/>
      <c r="AX28" s="222"/>
      <c r="AY28" s="228"/>
      <c r="AZ28" s="222"/>
      <c r="BA28" s="222"/>
      <c r="BB28" s="222"/>
      <c r="BC28" s="222"/>
      <c r="BD28" s="222"/>
      <c r="BE28" s="222"/>
      <c r="BF28" s="228"/>
      <c r="BG28" s="222"/>
      <c r="BH28" s="222"/>
      <c r="BI28" s="222"/>
      <c r="BJ28" s="222"/>
      <c r="BK28" s="222"/>
      <c r="BL28" s="222"/>
      <c r="BM28" s="228"/>
      <c r="BN28" s="222"/>
      <c r="BO28" s="222"/>
      <c r="BP28" s="222"/>
      <c r="BQ28" s="222"/>
      <c r="BR28" s="222"/>
      <c r="BS28" s="222"/>
      <c r="BT28" s="228"/>
      <c r="BU28" s="222"/>
      <c r="BV28" s="222"/>
      <c r="BW28" s="222"/>
      <c r="BX28" s="222"/>
      <c r="BY28" s="222"/>
      <c r="BZ28" s="222"/>
      <c r="CA28" s="228"/>
      <c r="CB28" s="222"/>
      <c r="CC28" s="222"/>
      <c r="CD28" s="222"/>
      <c r="CE28" s="222"/>
      <c r="CF28" s="222"/>
      <c r="CG28" s="222"/>
      <c r="CH28" s="228"/>
      <c r="CI28" s="222"/>
      <c r="CJ28" s="222"/>
      <c r="CK28" s="222"/>
      <c r="CL28" s="222"/>
      <c r="CM28" s="222"/>
      <c r="CN28" s="222"/>
      <c r="CO28" s="228"/>
      <c r="CP28" s="222"/>
      <c r="CQ28" s="222"/>
      <c r="CR28" s="222"/>
      <c r="CS28" s="222"/>
      <c r="CT28" s="222"/>
      <c r="CU28" s="222"/>
      <c r="CV28" s="228"/>
      <c r="CW28" s="222"/>
      <c r="CX28" s="222"/>
      <c r="CY28" s="222"/>
      <c r="CZ28" s="222"/>
      <c r="DA28" s="222"/>
      <c r="DB28" s="222"/>
      <c r="DC28" s="14"/>
      <c r="DD28" s="209"/>
    </row>
    <row r="29" spans="1:108" s="9" customFormat="1" ht="17.45" customHeight="1" x14ac:dyDescent="0.25">
      <c r="A29" s="257" t="str">
        <f>IF('Ontario 2021 FTE_Weights'!A29&gt;"",'Ontario 2021 FTE_Weights'!A29,"")</f>
        <v>MR Simulator</v>
      </c>
      <c r="B29" s="182">
        <v>0</v>
      </c>
      <c r="C29" s="82">
        <f t="shared" ca="1" si="7"/>
        <v>0</v>
      </c>
      <c r="D29" s="82">
        <f t="shared" ca="1" si="8"/>
        <v>0</v>
      </c>
      <c r="E29" s="38">
        <f t="shared" ca="1" si="9"/>
        <v>0</v>
      </c>
      <c r="F29" s="38">
        <f t="shared" ca="1" si="10"/>
        <v>0</v>
      </c>
      <c r="G29" s="82">
        <f t="shared" ca="1" si="11"/>
        <v>0</v>
      </c>
      <c r="H29" s="172">
        <f t="shared" ca="1" si="12"/>
        <v>0</v>
      </c>
      <c r="I29" s="228"/>
      <c r="J29" s="222"/>
      <c r="K29" s="222"/>
      <c r="L29" s="222"/>
      <c r="M29" s="222"/>
      <c r="N29" s="222"/>
      <c r="O29" s="222"/>
      <c r="P29" s="228"/>
      <c r="Q29" s="222"/>
      <c r="R29" s="222"/>
      <c r="S29" s="222"/>
      <c r="T29" s="222"/>
      <c r="U29" s="222"/>
      <c r="V29" s="222"/>
      <c r="W29" s="228"/>
      <c r="X29" s="222"/>
      <c r="Y29" s="222"/>
      <c r="Z29" s="222"/>
      <c r="AA29" s="222"/>
      <c r="AB29" s="222"/>
      <c r="AC29" s="222"/>
      <c r="AD29" s="228"/>
      <c r="AE29" s="222"/>
      <c r="AF29" s="222"/>
      <c r="AG29" s="222"/>
      <c r="AH29" s="222"/>
      <c r="AI29" s="222"/>
      <c r="AJ29" s="222"/>
      <c r="AK29" s="228"/>
      <c r="AL29" s="222"/>
      <c r="AM29" s="222"/>
      <c r="AN29" s="222"/>
      <c r="AO29" s="222"/>
      <c r="AP29" s="222"/>
      <c r="AQ29" s="222"/>
      <c r="AR29" s="228"/>
      <c r="AS29" s="222"/>
      <c r="AT29" s="222"/>
      <c r="AU29" s="222"/>
      <c r="AV29" s="222"/>
      <c r="AW29" s="222"/>
      <c r="AX29" s="222"/>
      <c r="AY29" s="228"/>
      <c r="AZ29" s="222"/>
      <c r="BA29" s="222"/>
      <c r="BB29" s="222"/>
      <c r="BC29" s="222"/>
      <c r="BD29" s="222"/>
      <c r="BE29" s="222"/>
      <c r="BF29" s="228"/>
      <c r="BG29" s="222"/>
      <c r="BH29" s="222"/>
      <c r="BI29" s="222"/>
      <c r="BJ29" s="222"/>
      <c r="BK29" s="222"/>
      <c r="BL29" s="222"/>
      <c r="BM29" s="228"/>
      <c r="BN29" s="222"/>
      <c r="BO29" s="222"/>
      <c r="BP29" s="222"/>
      <c r="BQ29" s="222"/>
      <c r="BR29" s="222"/>
      <c r="BS29" s="222"/>
      <c r="BT29" s="228"/>
      <c r="BU29" s="222"/>
      <c r="BV29" s="222"/>
      <c r="BW29" s="222"/>
      <c r="BX29" s="222"/>
      <c r="BY29" s="222"/>
      <c r="BZ29" s="222"/>
      <c r="CA29" s="228"/>
      <c r="CB29" s="222"/>
      <c r="CC29" s="222"/>
      <c r="CD29" s="222"/>
      <c r="CE29" s="222"/>
      <c r="CF29" s="222"/>
      <c r="CG29" s="222"/>
      <c r="CH29" s="228"/>
      <c r="CI29" s="222"/>
      <c r="CJ29" s="222"/>
      <c r="CK29" s="222"/>
      <c r="CL29" s="222"/>
      <c r="CM29" s="222"/>
      <c r="CN29" s="222"/>
      <c r="CO29" s="228"/>
      <c r="CP29" s="222"/>
      <c r="CQ29" s="222"/>
      <c r="CR29" s="222"/>
      <c r="CS29" s="222"/>
      <c r="CT29" s="222"/>
      <c r="CU29" s="222"/>
      <c r="CV29" s="228"/>
      <c r="CW29" s="222"/>
      <c r="CX29" s="222"/>
      <c r="CY29" s="222"/>
      <c r="CZ29" s="222"/>
      <c r="DA29" s="222"/>
      <c r="DB29" s="222"/>
      <c r="DC29" s="14"/>
      <c r="DD29" s="209"/>
    </row>
    <row r="30" spans="1:108" s="9" customFormat="1" ht="17.45" customHeight="1" x14ac:dyDescent="0.25">
      <c r="A30" s="257" t="str">
        <f>IF('Ontario 2021 FTE_Weights'!A30&gt;"",'Ontario 2021 FTE_Weights'!A30,"")</f>
        <v>CT Simulator</v>
      </c>
      <c r="B30" s="182">
        <v>0</v>
      </c>
      <c r="C30" s="82">
        <f t="shared" ca="1" si="7"/>
        <v>0</v>
      </c>
      <c r="D30" s="82">
        <f t="shared" ca="1" si="8"/>
        <v>0</v>
      </c>
      <c r="E30" s="38">
        <f t="shared" ca="1" si="9"/>
        <v>0</v>
      </c>
      <c r="F30" s="38">
        <f t="shared" ca="1" si="10"/>
        <v>0</v>
      </c>
      <c r="G30" s="82">
        <f t="shared" ca="1" si="11"/>
        <v>0</v>
      </c>
      <c r="H30" s="172">
        <f t="shared" ca="1" si="12"/>
        <v>0</v>
      </c>
      <c r="I30" s="228"/>
      <c r="J30" s="222"/>
      <c r="K30" s="222"/>
      <c r="L30" s="222"/>
      <c r="M30" s="222"/>
      <c r="N30" s="222"/>
      <c r="O30" s="222"/>
      <c r="P30" s="228"/>
      <c r="Q30" s="222"/>
      <c r="R30" s="222"/>
      <c r="S30" s="222"/>
      <c r="T30" s="222"/>
      <c r="U30" s="222"/>
      <c r="V30" s="222"/>
      <c r="W30" s="228"/>
      <c r="X30" s="222"/>
      <c r="Y30" s="222"/>
      <c r="Z30" s="222"/>
      <c r="AA30" s="222"/>
      <c r="AB30" s="222"/>
      <c r="AC30" s="222"/>
      <c r="AD30" s="228"/>
      <c r="AE30" s="222"/>
      <c r="AF30" s="222"/>
      <c r="AG30" s="222"/>
      <c r="AH30" s="222"/>
      <c r="AI30" s="222"/>
      <c r="AJ30" s="222"/>
      <c r="AK30" s="228"/>
      <c r="AL30" s="222"/>
      <c r="AM30" s="222"/>
      <c r="AN30" s="222"/>
      <c r="AO30" s="222"/>
      <c r="AP30" s="222"/>
      <c r="AQ30" s="222"/>
      <c r="AR30" s="228"/>
      <c r="AS30" s="222"/>
      <c r="AT30" s="222"/>
      <c r="AU30" s="222"/>
      <c r="AV30" s="222"/>
      <c r="AW30" s="222"/>
      <c r="AX30" s="222"/>
      <c r="AY30" s="228"/>
      <c r="AZ30" s="222"/>
      <c r="BA30" s="222"/>
      <c r="BB30" s="222"/>
      <c r="BC30" s="222"/>
      <c r="BD30" s="222"/>
      <c r="BE30" s="222"/>
      <c r="BF30" s="228"/>
      <c r="BG30" s="222"/>
      <c r="BH30" s="222"/>
      <c r="BI30" s="222"/>
      <c r="BJ30" s="222"/>
      <c r="BK30" s="222"/>
      <c r="BL30" s="222"/>
      <c r="BM30" s="228"/>
      <c r="BN30" s="222"/>
      <c r="BO30" s="222"/>
      <c r="BP30" s="222"/>
      <c r="BQ30" s="222"/>
      <c r="BR30" s="222"/>
      <c r="BS30" s="222"/>
      <c r="BT30" s="228"/>
      <c r="BU30" s="222"/>
      <c r="BV30" s="222"/>
      <c r="BW30" s="222"/>
      <c r="BX30" s="222"/>
      <c r="BY30" s="222"/>
      <c r="BZ30" s="222"/>
      <c r="CA30" s="228"/>
      <c r="CB30" s="222"/>
      <c r="CC30" s="222"/>
      <c r="CD30" s="222"/>
      <c r="CE30" s="222"/>
      <c r="CF30" s="222"/>
      <c r="CG30" s="222"/>
      <c r="CH30" s="228"/>
      <c r="CI30" s="222"/>
      <c r="CJ30" s="222"/>
      <c r="CK30" s="222"/>
      <c r="CL30" s="222"/>
      <c r="CM30" s="222"/>
      <c r="CN30" s="222"/>
      <c r="CO30" s="228"/>
      <c r="CP30" s="222"/>
      <c r="CQ30" s="222"/>
      <c r="CR30" s="222"/>
      <c r="CS30" s="222"/>
      <c r="CT30" s="222"/>
      <c r="CU30" s="222"/>
      <c r="CV30" s="228"/>
      <c r="CW30" s="222"/>
      <c r="CX30" s="222"/>
      <c r="CY30" s="222"/>
      <c r="CZ30" s="222"/>
      <c r="DA30" s="222"/>
      <c r="DB30" s="222"/>
      <c r="DC30" s="14"/>
      <c r="DD30" s="209"/>
    </row>
    <row r="31" spans="1:108" s="9" customFormat="1" ht="17.45" customHeight="1" x14ac:dyDescent="0.25">
      <c r="A31" s="257" t="str">
        <f>IF('Ontario 2021 FTE_Weights'!A31&gt;"",'Ontario 2021 FTE_Weights'!A31,"")</f>
        <v>HDR unit</v>
      </c>
      <c r="B31" s="182">
        <v>0</v>
      </c>
      <c r="C31" s="82">
        <f t="shared" ca="1" si="7"/>
        <v>0</v>
      </c>
      <c r="D31" s="82">
        <f t="shared" ca="1" si="8"/>
        <v>0</v>
      </c>
      <c r="E31" s="38">
        <f t="shared" ca="1" si="9"/>
        <v>0</v>
      </c>
      <c r="F31" s="38">
        <f t="shared" ca="1" si="10"/>
        <v>0</v>
      </c>
      <c r="G31" s="82">
        <f t="shared" ca="1" si="11"/>
        <v>0</v>
      </c>
      <c r="H31" s="172">
        <f t="shared" ca="1" si="12"/>
        <v>0</v>
      </c>
      <c r="I31" s="228"/>
      <c r="J31" s="222"/>
      <c r="K31" s="222"/>
      <c r="L31" s="222"/>
      <c r="M31" s="222"/>
      <c r="N31" s="222"/>
      <c r="O31" s="222"/>
      <c r="P31" s="228"/>
      <c r="Q31" s="222"/>
      <c r="R31" s="222"/>
      <c r="S31" s="222"/>
      <c r="T31" s="222"/>
      <c r="U31" s="222"/>
      <c r="V31" s="222"/>
      <c r="W31" s="228"/>
      <c r="X31" s="222"/>
      <c r="Y31" s="222"/>
      <c r="Z31" s="222"/>
      <c r="AA31" s="222"/>
      <c r="AB31" s="222"/>
      <c r="AC31" s="222"/>
      <c r="AD31" s="228"/>
      <c r="AE31" s="222"/>
      <c r="AF31" s="222"/>
      <c r="AG31" s="222"/>
      <c r="AH31" s="222"/>
      <c r="AI31" s="222"/>
      <c r="AJ31" s="222"/>
      <c r="AK31" s="228"/>
      <c r="AL31" s="222"/>
      <c r="AM31" s="222"/>
      <c r="AN31" s="222"/>
      <c r="AO31" s="222"/>
      <c r="AP31" s="222"/>
      <c r="AQ31" s="222"/>
      <c r="AR31" s="228"/>
      <c r="AS31" s="222"/>
      <c r="AT31" s="222"/>
      <c r="AU31" s="222"/>
      <c r="AV31" s="222"/>
      <c r="AW31" s="222"/>
      <c r="AX31" s="222"/>
      <c r="AY31" s="228"/>
      <c r="AZ31" s="222"/>
      <c r="BA31" s="222"/>
      <c r="BB31" s="222"/>
      <c r="BC31" s="222"/>
      <c r="BD31" s="222"/>
      <c r="BE31" s="222"/>
      <c r="BF31" s="228"/>
      <c r="BG31" s="222"/>
      <c r="BH31" s="222"/>
      <c r="BI31" s="222"/>
      <c r="BJ31" s="222"/>
      <c r="BK31" s="222"/>
      <c r="BL31" s="222"/>
      <c r="BM31" s="228"/>
      <c r="BN31" s="222"/>
      <c r="BO31" s="222"/>
      <c r="BP31" s="222"/>
      <c r="BQ31" s="222"/>
      <c r="BR31" s="222"/>
      <c r="BS31" s="222"/>
      <c r="BT31" s="228"/>
      <c r="BU31" s="222"/>
      <c r="BV31" s="222"/>
      <c r="BW31" s="222"/>
      <c r="BX31" s="222"/>
      <c r="BY31" s="222"/>
      <c r="BZ31" s="222"/>
      <c r="CA31" s="228"/>
      <c r="CB31" s="222"/>
      <c r="CC31" s="222"/>
      <c r="CD31" s="222"/>
      <c r="CE31" s="222"/>
      <c r="CF31" s="222"/>
      <c r="CG31" s="222"/>
      <c r="CH31" s="228"/>
      <c r="CI31" s="222"/>
      <c r="CJ31" s="222"/>
      <c r="CK31" s="222"/>
      <c r="CL31" s="222"/>
      <c r="CM31" s="222"/>
      <c r="CN31" s="222"/>
      <c r="CO31" s="228"/>
      <c r="CP31" s="222"/>
      <c r="CQ31" s="222"/>
      <c r="CR31" s="222"/>
      <c r="CS31" s="222"/>
      <c r="CT31" s="222"/>
      <c r="CU31" s="222"/>
      <c r="CV31" s="228"/>
      <c r="CW31" s="222"/>
      <c r="CX31" s="222"/>
      <c r="CY31" s="222"/>
      <c r="CZ31" s="222"/>
      <c r="DA31" s="222"/>
      <c r="DB31" s="222"/>
      <c r="DC31" s="14"/>
      <c r="DD31" s="209"/>
    </row>
    <row r="32" spans="1:108" s="9" customFormat="1" ht="17.45" customHeight="1" x14ac:dyDescent="0.25">
      <c r="A32" s="257" t="str">
        <f>IF('Ontario 2021 FTE_Weights'!A32&gt;"",'Ontario 2021 FTE_Weights'!A32,"")</f>
        <v>Other similar (Enter here)</v>
      </c>
      <c r="B32" s="182">
        <v>0</v>
      </c>
      <c r="C32" s="82">
        <f t="shared" ca="1" si="7"/>
        <v>0</v>
      </c>
      <c r="D32" s="82">
        <f t="shared" ca="1" si="8"/>
        <v>0</v>
      </c>
      <c r="E32" s="38">
        <f t="shared" ca="1" si="9"/>
        <v>0</v>
      </c>
      <c r="F32" s="38">
        <f t="shared" ca="1" si="10"/>
        <v>0</v>
      </c>
      <c r="G32" s="82">
        <f t="shared" ca="1" si="11"/>
        <v>0</v>
      </c>
      <c r="H32" s="172">
        <f t="shared" ca="1" si="12"/>
        <v>0</v>
      </c>
      <c r="I32" s="228"/>
      <c r="J32" s="222"/>
      <c r="K32" s="222"/>
      <c r="L32" s="222"/>
      <c r="M32" s="222"/>
      <c r="N32" s="222"/>
      <c r="O32" s="222"/>
      <c r="P32" s="228"/>
      <c r="Q32" s="222"/>
      <c r="R32" s="222"/>
      <c r="S32" s="222"/>
      <c r="T32" s="222"/>
      <c r="U32" s="222"/>
      <c r="V32" s="222"/>
      <c r="W32" s="228"/>
      <c r="X32" s="222"/>
      <c r="Y32" s="222"/>
      <c r="Z32" s="222"/>
      <c r="AA32" s="222"/>
      <c r="AB32" s="222"/>
      <c r="AC32" s="222"/>
      <c r="AD32" s="228"/>
      <c r="AE32" s="222"/>
      <c r="AF32" s="222"/>
      <c r="AG32" s="222"/>
      <c r="AH32" s="222"/>
      <c r="AI32" s="222"/>
      <c r="AJ32" s="222"/>
      <c r="AK32" s="228"/>
      <c r="AL32" s="222"/>
      <c r="AM32" s="222"/>
      <c r="AN32" s="222"/>
      <c r="AO32" s="222"/>
      <c r="AP32" s="222"/>
      <c r="AQ32" s="222"/>
      <c r="AR32" s="228"/>
      <c r="AS32" s="222"/>
      <c r="AT32" s="222"/>
      <c r="AU32" s="222"/>
      <c r="AV32" s="222"/>
      <c r="AW32" s="222"/>
      <c r="AX32" s="222"/>
      <c r="AY32" s="228"/>
      <c r="AZ32" s="222"/>
      <c r="BA32" s="222"/>
      <c r="BB32" s="222"/>
      <c r="BC32" s="222"/>
      <c r="BD32" s="222"/>
      <c r="BE32" s="222"/>
      <c r="BF32" s="228"/>
      <c r="BG32" s="222"/>
      <c r="BH32" s="222"/>
      <c r="BI32" s="222"/>
      <c r="BJ32" s="222"/>
      <c r="BK32" s="222"/>
      <c r="BL32" s="222"/>
      <c r="BM32" s="228"/>
      <c r="BN32" s="222"/>
      <c r="BO32" s="222"/>
      <c r="BP32" s="222"/>
      <c r="BQ32" s="222"/>
      <c r="BR32" s="222"/>
      <c r="BS32" s="222"/>
      <c r="BT32" s="228"/>
      <c r="BU32" s="222"/>
      <c r="BV32" s="222"/>
      <c r="BW32" s="222"/>
      <c r="BX32" s="222"/>
      <c r="BY32" s="222"/>
      <c r="BZ32" s="222"/>
      <c r="CA32" s="228"/>
      <c r="CB32" s="222"/>
      <c r="CC32" s="222"/>
      <c r="CD32" s="222"/>
      <c r="CE32" s="222"/>
      <c r="CF32" s="222"/>
      <c r="CG32" s="222"/>
      <c r="CH32" s="228"/>
      <c r="CI32" s="222"/>
      <c r="CJ32" s="222"/>
      <c r="CK32" s="222"/>
      <c r="CL32" s="222"/>
      <c r="CM32" s="222"/>
      <c r="CN32" s="222"/>
      <c r="CO32" s="228"/>
      <c r="CP32" s="222"/>
      <c r="CQ32" s="222"/>
      <c r="CR32" s="222"/>
      <c r="CS32" s="222"/>
      <c r="CT32" s="222"/>
      <c r="CU32" s="222"/>
      <c r="CV32" s="228"/>
      <c r="CW32" s="222"/>
      <c r="CX32" s="222"/>
      <c r="CY32" s="222"/>
      <c r="CZ32" s="222"/>
      <c r="DA32" s="222"/>
      <c r="DB32" s="222"/>
      <c r="DC32" s="14"/>
      <c r="DD32" s="209"/>
    </row>
    <row r="33" spans="1:108" s="9" customFormat="1" ht="17.45" customHeight="1" x14ac:dyDescent="0.25">
      <c r="A33" s="258" t="str">
        <f>IF('Ontario 2021 FTE_Weights'!A33&gt;"",'Ontario 2021 FTE_Weights'!A33,"")</f>
        <v xml:space="preserve">Minor Equipment                                               </v>
      </c>
      <c r="B33" s="277"/>
      <c r="C33" s="82"/>
      <c r="D33" s="82"/>
      <c r="E33" s="38"/>
      <c r="F33" s="38"/>
      <c r="G33" s="82"/>
      <c r="H33" s="172"/>
      <c r="I33" s="229"/>
      <c r="J33" s="222"/>
      <c r="K33" s="222"/>
      <c r="L33" s="222"/>
      <c r="M33" s="222"/>
      <c r="N33" s="222"/>
      <c r="O33" s="222"/>
      <c r="P33" s="229"/>
      <c r="Q33" s="222"/>
      <c r="R33" s="222"/>
      <c r="S33" s="222"/>
      <c r="T33" s="222"/>
      <c r="U33" s="222"/>
      <c r="V33" s="222"/>
      <c r="W33" s="229"/>
      <c r="X33" s="222"/>
      <c r="Y33" s="222"/>
      <c r="Z33" s="222"/>
      <c r="AA33" s="222"/>
      <c r="AB33" s="222"/>
      <c r="AC33" s="222"/>
      <c r="AD33" s="229"/>
      <c r="AE33" s="222"/>
      <c r="AF33" s="222"/>
      <c r="AG33" s="222"/>
      <c r="AH33" s="222"/>
      <c r="AI33" s="222"/>
      <c r="AJ33" s="222"/>
      <c r="AK33" s="229"/>
      <c r="AL33" s="222"/>
      <c r="AM33" s="222"/>
      <c r="AN33" s="222"/>
      <c r="AO33" s="222"/>
      <c r="AP33" s="222"/>
      <c r="AQ33" s="222"/>
      <c r="AR33" s="229"/>
      <c r="AS33" s="222"/>
      <c r="AT33" s="222"/>
      <c r="AU33" s="222"/>
      <c r="AV33" s="222"/>
      <c r="AW33" s="222"/>
      <c r="AX33" s="222"/>
      <c r="AY33" s="229"/>
      <c r="AZ33" s="222"/>
      <c r="BA33" s="222"/>
      <c r="BB33" s="222"/>
      <c r="BC33" s="222"/>
      <c r="BD33" s="222"/>
      <c r="BE33" s="222"/>
      <c r="BF33" s="229"/>
      <c r="BG33" s="222"/>
      <c r="BH33" s="222"/>
      <c r="BI33" s="222"/>
      <c r="BJ33" s="222"/>
      <c r="BK33" s="222"/>
      <c r="BL33" s="222"/>
      <c r="BM33" s="229"/>
      <c r="BN33" s="222"/>
      <c r="BO33" s="222"/>
      <c r="BP33" s="222"/>
      <c r="BQ33" s="222"/>
      <c r="BR33" s="222"/>
      <c r="BS33" s="222"/>
      <c r="BT33" s="229"/>
      <c r="BU33" s="222"/>
      <c r="BV33" s="222"/>
      <c r="BW33" s="222"/>
      <c r="BX33" s="222"/>
      <c r="BY33" s="222"/>
      <c r="BZ33" s="222"/>
      <c r="CA33" s="229"/>
      <c r="CB33" s="222"/>
      <c r="CC33" s="222"/>
      <c r="CD33" s="222"/>
      <c r="CE33" s="222"/>
      <c r="CF33" s="222"/>
      <c r="CG33" s="222"/>
      <c r="CH33" s="229"/>
      <c r="CI33" s="222"/>
      <c r="CJ33" s="222"/>
      <c r="CK33" s="222"/>
      <c r="CL33" s="222"/>
      <c r="CM33" s="222"/>
      <c r="CN33" s="222"/>
      <c r="CO33" s="229"/>
      <c r="CP33" s="222"/>
      <c r="CQ33" s="222"/>
      <c r="CR33" s="222"/>
      <c r="CS33" s="222"/>
      <c r="CT33" s="222"/>
      <c r="CU33" s="222"/>
      <c r="CV33" s="229"/>
      <c r="CW33" s="222"/>
      <c r="CX33" s="222"/>
      <c r="CY33" s="222"/>
      <c r="CZ33" s="222"/>
      <c r="DA33" s="222"/>
      <c r="DB33" s="222"/>
      <c r="DC33" s="14"/>
      <c r="DD33" s="209"/>
    </row>
    <row r="34" spans="1:108" s="9" customFormat="1" ht="17.45" customHeight="1" x14ac:dyDescent="0.25">
      <c r="A34" s="257" t="str">
        <f>IF('Ontario 2021 FTE_Weights'!A34&gt;"",'Ontario 2021 FTE_Weights'!A34,"")</f>
        <v>Secondary Dose Calculation Programs (e.g. Mobius, RadCalc)</v>
      </c>
      <c r="B34" s="182">
        <v>0</v>
      </c>
      <c r="C34" s="82">
        <f ca="1">INDIRECT("'"&amp;WeightSheet&amp;"'!"&amp;CELL("address",$C34))*B34/INDIRECT("'"&amp;WeightSheet&amp;"'!"&amp;CELL("address",$B34))</f>
        <v>0</v>
      </c>
      <c r="D34" s="82">
        <f ca="1">INDIRECT("'"&amp;WeightSheet&amp;"'!"&amp;CELL("address",$D34))*B34/INDIRECT("'"&amp;WeightSheet&amp;"'!"&amp;CELL("address",$B34))</f>
        <v>0</v>
      </c>
      <c r="E34" s="38">
        <f ca="1">INDIRECT("'"&amp;WeightSheet&amp;"'!"&amp;CELL("address",$E34))*B34/INDIRECT("'"&amp;WeightSheet&amp;"'!"&amp;CELL("address",$B34))</f>
        <v>0</v>
      </c>
      <c r="F34" s="38">
        <f ca="1">INDIRECT("'"&amp;WeightSheet&amp;"'!"&amp;CELL("address",$F34))*B34/INDIRECT("'"&amp;WeightSheet&amp;"'!"&amp;CELL("address",$B34))</f>
        <v>0</v>
      </c>
      <c r="G34" s="82">
        <f ca="1">INDIRECT("'"&amp;WeightSheet&amp;"'!"&amp;CELL("address",$G34))*B34/INDIRECT("'"&amp;WeightSheet&amp;"'!"&amp;CELL("address",$B34))</f>
        <v>0</v>
      </c>
      <c r="H34" s="172">
        <f ca="1">INDIRECT("'"&amp;WeightSheet&amp;"'!"&amp;CELL("address",$H34))*B34/INDIRECT("'"&amp;WeightSheet&amp;"'!"&amp;CELL("address",$B34))</f>
        <v>0</v>
      </c>
      <c r="I34" s="228"/>
      <c r="J34" s="222"/>
      <c r="K34" s="222"/>
      <c r="L34" s="222"/>
      <c r="M34" s="222"/>
      <c r="N34" s="222"/>
      <c r="O34" s="222"/>
      <c r="P34" s="228"/>
      <c r="Q34" s="222"/>
      <c r="R34" s="222"/>
      <c r="S34" s="222"/>
      <c r="T34" s="222"/>
      <c r="U34" s="222"/>
      <c r="V34" s="222"/>
      <c r="W34" s="228"/>
      <c r="X34" s="222"/>
      <c r="Y34" s="222"/>
      <c r="Z34" s="222"/>
      <c r="AA34" s="222"/>
      <c r="AB34" s="222"/>
      <c r="AC34" s="222"/>
      <c r="AD34" s="228"/>
      <c r="AE34" s="222"/>
      <c r="AF34" s="222"/>
      <c r="AG34" s="222"/>
      <c r="AH34" s="222"/>
      <c r="AI34" s="222"/>
      <c r="AJ34" s="222"/>
      <c r="AK34" s="228"/>
      <c r="AL34" s="222"/>
      <c r="AM34" s="222"/>
      <c r="AN34" s="222"/>
      <c r="AO34" s="222"/>
      <c r="AP34" s="222"/>
      <c r="AQ34" s="222"/>
      <c r="AR34" s="228"/>
      <c r="AS34" s="222"/>
      <c r="AT34" s="222"/>
      <c r="AU34" s="222"/>
      <c r="AV34" s="222"/>
      <c r="AW34" s="222"/>
      <c r="AX34" s="222"/>
      <c r="AY34" s="228"/>
      <c r="AZ34" s="222"/>
      <c r="BA34" s="222"/>
      <c r="BB34" s="222"/>
      <c r="BC34" s="222"/>
      <c r="BD34" s="222"/>
      <c r="BE34" s="222"/>
      <c r="BF34" s="228"/>
      <c r="BG34" s="222"/>
      <c r="BH34" s="222"/>
      <c r="BI34" s="222"/>
      <c r="BJ34" s="222"/>
      <c r="BK34" s="222"/>
      <c r="BL34" s="222"/>
      <c r="BM34" s="228"/>
      <c r="BN34" s="222"/>
      <c r="BO34" s="222"/>
      <c r="BP34" s="222"/>
      <c r="BQ34" s="222"/>
      <c r="BR34" s="222"/>
      <c r="BS34" s="222"/>
      <c r="BT34" s="228"/>
      <c r="BU34" s="222"/>
      <c r="BV34" s="222"/>
      <c r="BW34" s="222"/>
      <c r="BX34" s="222"/>
      <c r="BY34" s="222"/>
      <c r="BZ34" s="222"/>
      <c r="CA34" s="228"/>
      <c r="CB34" s="222"/>
      <c r="CC34" s="222"/>
      <c r="CD34" s="222"/>
      <c r="CE34" s="222"/>
      <c r="CF34" s="222"/>
      <c r="CG34" s="222"/>
      <c r="CH34" s="228"/>
      <c r="CI34" s="222"/>
      <c r="CJ34" s="222"/>
      <c r="CK34" s="222"/>
      <c r="CL34" s="222"/>
      <c r="CM34" s="222"/>
      <c r="CN34" s="222"/>
      <c r="CO34" s="228"/>
      <c r="CP34" s="222"/>
      <c r="CQ34" s="222"/>
      <c r="CR34" s="222"/>
      <c r="CS34" s="222"/>
      <c r="CT34" s="222"/>
      <c r="CU34" s="222"/>
      <c r="CV34" s="228"/>
      <c r="CW34" s="222"/>
      <c r="CX34" s="222"/>
      <c r="CY34" s="222"/>
      <c r="CZ34" s="222"/>
      <c r="DA34" s="222"/>
      <c r="DB34" s="222"/>
      <c r="DC34" s="14"/>
      <c r="DD34" s="209"/>
    </row>
    <row r="35" spans="1:108" s="9" customFormat="1" ht="17.45" customHeight="1" x14ac:dyDescent="0.25">
      <c r="A35" s="257" t="str">
        <f>IF('Ontario 2021 FTE_Weights'!A35&gt;"",'Ontario 2021 FTE_Weights'!A35,"")</f>
        <v>SRS collimator (cone) sets</v>
      </c>
      <c r="B35" s="182">
        <v>0</v>
      </c>
      <c r="C35" s="82">
        <f ca="1">INDIRECT("'"&amp;WeightSheet&amp;"'!"&amp;CELL("address",$C35))*B35/INDIRECT("'"&amp;WeightSheet&amp;"'!"&amp;CELL("address",$B35))</f>
        <v>0</v>
      </c>
      <c r="D35" s="82">
        <f ca="1">INDIRECT("'"&amp;WeightSheet&amp;"'!"&amp;CELL("address",$D35))*B35/INDIRECT("'"&amp;WeightSheet&amp;"'!"&amp;CELL("address",$B35))</f>
        <v>0</v>
      </c>
      <c r="E35" s="38">
        <f ca="1">INDIRECT("'"&amp;WeightSheet&amp;"'!"&amp;CELL("address",$E35))*B35/INDIRECT("'"&amp;WeightSheet&amp;"'!"&amp;CELL("address",$B35))</f>
        <v>0</v>
      </c>
      <c r="F35" s="38">
        <f ca="1">INDIRECT("'"&amp;WeightSheet&amp;"'!"&amp;CELL("address",$F35))*B35/INDIRECT("'"&amp;WeightSheet&amp;"'!"&amp;CELL("address",$B35))</f>
        <v>0</v>
      </c>
      <c r="G35" s="82">
        <f ca="1">INDIRECT("'"&amp;WeightSheet&amp;"'!"&amp;CELL("address",$G35))*B35/INDIRECT("'"&amp;WeightSheet&amp;"'!"&amp;CELL("address",$B35))</f>
        <v>0</v>
      </c>
      <c r="H35" s="172">
        <f ca="1">INDIRECT("'"&amp;WeightSheet&amp;"'!"&amp;CELL("address",$H35))*B35/INDIRECT("'"&amp;WeightSheet&amp;"'!"&amp;CELL("address",$B35))</f>
        <v>0</v>
      </c>
      <c r="I35" s="228"/>
      <c r="J35" s="222"/>
      <c r="K35" s="222"/>
      <c r="L35" s="222"/>
      <c r="M35" s="222"/>
      <c r="N35" s="222"/>
      <c r="O35" s="222"/>
      <c r="P35" s="228"/>
      <c r="Q35" s="222"/>
      <c r="R35" s="222"/>
      <c r="S35" s="222"/>
      <c r="T35" s="222"/>
      <c r="U35" s="222"/>
      <c r="V35" s="222"/>
      <c r="W35" s="228"/>
      <c r="X35" s="222"/>
      <c r="Y35" s="222"/>
      <c r="Z35" s="222"/>
      <c r="AA35" s="222"/>
      <c r="AB35" s="222"/>
      <c r="AC35" s="222"/>
      <c r="AD35" s="228"/>
      <c r="AE35" s="222"/>
      <c r="AF35" s="222"/>
      <c r="AG35" s="222"/>
      <c r="AH35" s="222"/>
      <c r="AI35" s="222"/>
      <c r="AJ35" s="222"/>
      <c r="AK35" s="228"/>
      <c r="AL35" s="222"/>
      <c r="AM35" s="222"/>
      <c r="AN35" s="222"/>
      <c r="AO35" s="222"/>
      <c r="AP35" s="222"/>
      <c r="AQ35" s="222"/>
      <c r="AR35" s="228"/>
      <c r="AS35" s="222"/>
      <c r="AT35" s="222"/>
      <c r="AU35" s="222"/>
      <c r="AV35" s="222"/>
      <c r="AW35" s="222"/>
      <c r="AX35" s="222"/>
      <c r="AY35" s="228"/>
      <c r="AZ35" s="222"/>
      <c r="BA35" s="222"/>
      <c r="BB35" s="222"/>
      <c r="BC35" s="222"/>
      <c r="BD35" s="222"/>
      <c r="BE35" s="222"/>
      <c r="BF35" s="228"/>
      <c r="BG35" s="222"/>
      <c r="BH35" s="222"/>
      <c r="BI35" s="222"/>
      <c r="BJ35" s="222"/>
      <c r="BK35" s="222"/>
      <c r="BL35" s="222"/>
      <c r="BM35" s="228"/>
      <c r="BN35" s="222"/>
      <c r="BO35" s="222"/>
      <c r="BP35" s="222"/>
      <c r="BQ35" s="222"/>
      <c r="BR35" s="222"/>
      <c r="BS35" s="222"/>
      <c r="BT35" s="228"/>
      <c r="BU35" s="222"/>
      <c r="BV35" s="222"/>
      <c r="BW35" s="222"/>
      <c r="BX35" s="222"/>
      <c r="BY35" s="222"/>
      <c r="BZ35" s="222"/>
      <c r="CA35" s="228"/>
      <c r="CB35" s="222"/>
      <c r="CC35" s="222"/>
      <c r="CD35" s="222"/>
      <c r="CE35" s="222"/>
      <c r="CF35" s="222"/>
      <c r="CG35" s="222"/>
      <c r="CH35" s="228"/>
      <c r="CI35" s="222"/>
      <c r="CJ35" s="222"/>
      <c r="CK35" s="222"/>
      <c r="CL35" s="222"/>
      <c r="CM35" s="222"/>
      <c r="CN35" s="222"/>
      <c r="CO35" s="228"/>
      <c r="CP35" s="222"/>
      <c r="CQ35" s="222"/>
      <c r="CR35" s="222"/>
      <c r="CS35" s="222"/>
      <c r="CT35" s="222"/>
      <c r="CU35" s="222"/>
      <c r="CV35" s="228"/>
      <c r="CW35" s="222"/>
      <c r="CX35" s="222"/>
      <c r="CY35" s="222"/>
      <c r="CZ35" s="222"/>
      <c r="DA35" s="222"/>
      <c r="DB35" s="222"/>
      <c r="DC35" s="14"/>
      <c r="DD35" s="209"/>
    </row>
    <row r="36" spans="1:108" s="9" customFormat="1" ht="17.45" customHeight="1" x14ac:dyDescent="0.25">
      <c r="A36" s="257" t="str">
        <f>IF('Ontario 2021 FTE_Weights'!A36&gt;"",'Ontario 2021 FTE_Weights'!A36,"")</f>
        <v>Cobalt-60 unit</v>
      </c>
      <c r="B36" s="182">
        <v>0</v>
      </c>
      <c r="C36" s="82">
        <f t="shared" ref="C36:C44" ca="1" si="13">INDIRECT("'"&amp;WeightSheet&amp;"'!"&amp;CELL("address",$C36))*B36/INDIRECT("'"&amp;WeightSheet&amp;"'!"&amp;CELL("address",$B36))</f>
        <v>0</v>
      </c>
      <c r="D36" s="82">
        <f t="shared" ref="D36:D44" ca="1" si="14">INDIRECT("'"&amp;WeightSheet&amp;"'!"&amp;CELL("address",$D36))*B36/INDIRECT("'"&amp;WeightSheet&amp;"'!"&amp;CELL("address",$B36))</f>
        <v>0</v>
      </c>
      <c r="E36" s="38">
        <f t="shared" ref="E36:E44" ca="1" si="15">INDIRECT("'"&amp;WeightSheet&amp;"'!"&amp;CELL("address",$E36))*B36/INDIRECT("'"&amp;WeightSheet&amp;"'!"&amp;CELL("address",$B36))</f>
        <v>0</v>
      </c>
      <c r="F36" s="38">
        <f t="shared" ref="F36:F44" ca="1" si="16">INDIRECT("'"&amp;WeightSheet&amp;"'!"&amp;CELL("address",$F36))*B36/INDIRECT("'"&amp;WeightSheet&amp;"'!"&amp;CELL("address",$B36))</f>
        <v>0</v>
      </c>
      <c r="G36" s="82">
        <f t="shared" ref="G36:G44" ca="1" si="17">INDIRECT("'"&amp;WeightSheet&amp;"'!"&amp;CELL("address",$G36))*B36/INDIRECT("'"&amp;WeightSheet&amp;"'!"&amp;CELL("address",$B36))</f>
        <v>0</v>
      </c>
      <c r="H36" s="172">
        <f t="shared" ref="H36:H44" ca="1" si="18">INDIRECT("'"&amp;WeightSheet&amp;"'!"&amp;CELL("address",$H36))*B36/INDIRECT("'"&amp;WeightSheet&amp;"'!"&amp;CELL("address",$B36))</f>
        <v>0</v>
      </c>
      <c r="I36" s="228"/>
      <c r="J36" s="222"/>
      <c r="K36" s="222"/>
      <c r="L36" s="222"/>
      <c r="M36" s="222"/>
      <c r="N36" s="222"/>
      <c r="O36" s="222"/>
      <c r="P36" s="228"/>
      <c r="Q36" s="222"/>
      <c r="R36" s="222"/>
      <c r="S36" s="222"/>
      <c r="T36" s="222"/>
      <c r="U36" s="222"/>
      <c r="V36" s="222"/>
      <c r="W36" s="228"/>
      <c r="X36" s="222"/>
      <c r="Y36" s="222"/>
      <c r="Z36" s="222"/>
      <c r="AA36" s="222"/>
      <c r="AB36" s="222"/>
      <c r="AC36" s="222"/>
      <c r="AD36" s="228"/>
      <c r="AE36" s="222"/>
      <c r="AF36" s="222"/>
      <c r="AG36" s="222"/>
      <c r="AH36" s="222"/>
      <c r="AI36" s="222"/>
      <c r="AJ36" s="222"/>
      <c r="AK36" s="228"/>
      <c r="AL36" s="222"/>
      <c r="AM36" s="222"/>
      <c r="AN36" s="222"/>
      <c r="AO36" s="222"/>
      <c r="AP36" s="222"/>
      <c r="AQ36" s="222"/>
      <c r="AR36" s="228"/>
      <c r="AS36" s="222"/>
      <c r="AT36" s="222"/>
      <c r="AU36" s="222"/>
      <c r="AV36" s="222"/>
      <c r="AW36" s="222"/>
      <c r="AX36" s="222"/>
      <c r="AY36" s="228"/>
      <c r="AZ36" s="222"/>
      <c r="BA36" s="222"/>
      <c r="BB36" s="222"/>
      <c r="BC36" s="222"/>
      <c r="BD36" s="222"/>
      <c r="BE36" s="222"/>
      <c r="BF36" s="228"/>
      <c r="BG36" s="222"/>
      <c r="BH36" s="222"/>
      <c r="BI36" s="222"/>
      <c r="BJ36" s="222"/>
      <c r="BK36" s="222"/>
      <c r="BL36" s="222"/>
      <c r="BM36" s="228"/>
      <c r="BN36" s="222"/>
      <c r="BO36" s="222"/>
      <c r="BP36" s="222"/>
      <c r="BQ36" s="222"/>
      <c r="BR36" s="222"/>
      <c r="BS36" s="222"/>
      <c r="BT36" s="228"/>
      <c r="BU36" s="222"/>
      <c r="BV36" s="222"/>
      <c r="BW36" s="222"/>
      <c r="BX36" s="222"/>
      <c r="BY36" s="222"/>
      <c r="BZ36" s="222"/>
      <c r="CA36" s="228"/>
      <c r="CB36" s="222"/>
      <c r="CC36" s="222"/>
      <c r="CD36" s="222"/>
      <c r="CE36" s="222"/>
      <c r="CF36" s="222"/>
      <c r="CG36" s="222"/>
      <c r="CH36" s="228"/>
      <c r="CI36" s="222"/>
      <c r="CJ36" s="222"/>
      <c r="CK36" s="222"/>
      <c r="CL36" s="222"/>
      <c r="CM36" s="222"/>
      <c r="CN36" s="222"/>
      <c r="CO36" s="228"/>
      <c r="CP36" s="222"/>
      <c r="CQ36" s="222"/>
      <c r="CR36" s="222"/>
      <c r="CS36" s="222"/>
      <c r="CT36" s="222"/>
      <c r="CU36" s="222"/>
      <c r="CV36" s="228"/>
      <c r="CW36" s="222"/>
      <c r="CX36" s="222"/>
      <c r="CY36" s="222"/>
      <c r="CZ36" s="222"/>
      <c r="DA36" s="222"/>
      <c r="DB36" s="222"/>
      <c r="DC36" s="14"/>
      <c r="DD36" s="209"/>
    </row>
    <row r="37" spans="1:108" s="9" customFormat="1" ht="17.45" customHeight="1" x14ac:dyDescent="0.25">
      <c r="A37" s="257" t="str">
        <f>IF('Ontario 2021 FTE_Weights'!A37&gt;"",'Ontario 2021 FTE_Weights'!A37,"")</f>
        <v>LDR unit, Seed Implant Program</v>
      </c>
      <c r="B37" s="182">
        <v>0</v>
      </c>
      <c r="C37" s="82">
        <f t="shared" ca="1" si="13"/>
        <v>0</v>
      </c>
      <c r="D37" s="82">
        <f t="shared" ca="1" si="14"/>
        <v>0</v>
      </c>
      <c r="E37" s="38">
        <f t="shared" ca="1" si="15"/>
        <v>0</v>
      </c>
      <c r="F37" s="38">
        <f t="shared" ca="1" si="16"/>
        <v>0</v>
      </c>
      <c r="G37" s="82">
        <f t="shared" ca="1" si="17"/>
        <v>0</v>
      </c>
      <c r="H37" s="172">
        <f t="shared" ca="1" si="18"/>
        <v>0</v>
      </c>
      <c r="I37" s="228"/>
      <c r="J37" s="222"/>
      <c r="K37" s="222"/>
      <c r="L37" s="222"/>
      <c r="M37" s="222"/>
      <c r="N37" s="222"/>
      <c r="O37" s="222"/>
      <c r="P37" s="228"/>
      <c r="Q37" s="222"/>
      <c r="R37" s="222"/>
      <c r="S37" s="222"/>
      <c r="T37" s="222"/>
      <c r="U37" s="222"/>
      <c r="V37" s="222"/>
      <c r="W37" s="228"/>
      <c r="X37" s="222"/>
      <c r="Y37" s="222"/>
      <c r="Z37" s="222"/>
      <c r="AA37" s="222"/>
      <c r="AB37" s="222"/>
      <c r="AC37" s="222"/>
      <c r="AD37" s="228"/>
      <c r="AE37" s="222"/>
      <c r="AF37" s="222"/>
      <c r="AG37" s="222"/>
      <c r="AH37" s="222"/>
      <c r="AI37" s="222"/>
      <c r="AJ37" s="222"/>
      <c r="AK37" s="228"/>
      <c r="AL37" s="222"/>
      <c r="AM37" s="222"/>
      <c r="AN37" s="222"/>
      <c r="AO37" s="222"/>
      <c r="AP37" s="222"/>
      <c r="AQ37" s="222"/>
      <c r="AR37" s="228"/>
      <c r="AS37" s="222"/>
      <c r="AT37" s="222"/>
      <c r="AU37" s="222"/>
      <c r="AV37" s="222"/>
      <c r="AW37" s="222"/>
      <c r="AX37" s="222"/>
      <c r="AY37" s="228"/>
      <c r="AZ37" s="222"/>
      <c r="BA37" s="222"/>
      <c r="BB37" s="222"/>
      <c r="BC37" s="222"/>
      <c r="BD37" s="222"/>
      <c r="BE37" s="222"/>
      <c r="BF37" s="228"/>
      <c r="BG37" s="222"/>
      <c r="BH37" s="222"/>
      <c r="BI37" s="222"/>
      <c r="BJ37" s="222"/>
      <c r="BK37" s="222"/>
      <c r="BL37" s="222"/>
      <c r="BM37" s="228"/>
      <c r="BN37" s="222"/>
      <c r="BO37" s="222"/>
      <c r="BP37" s="222"/>
      <c r="BQ37" s="222"/>
      <c r="BR37" s="222"/>
      <c r="BS37" s="222"/>
      <c r="BT37" s="228"/>
      <c r="BU37" s="222"/>
      <c r="BV37" s="222"/>
      <c r="BW37" s="222"/>
      <c r="BX37" s="222"/>
      <c r="BY37" s="222"/>
      <c r="BZ37" s="222"/>
      <c r="CA37" s="228"/>
      <c r="CB37" s="222"/>
      <c r="CC37" s="222"/>
      <c r="CD37" s="222"/>
      <c r="CE37" s="222"/>
      <c r="CF37" s="222"/>
      <c r="CG37" s="222"/>
      <c r="CH37" s="228"/>
      <c r="CI37" s="222"/>
      <c r="CJ37" s="222"/>
      <c r="CK37" s="222"/>
      <c r="CL37" s="222"/>
      <c r="CM37" s="222"/>
      <c r="CN37" s="222"/>
      <c r="CO37" s="228"/>
      <c r="CP37" s="222"/>
      <c r="CQ37" s="222"/>
      <c r="CR37" s="222"/>
      <c r="CS37" s="222"/>
      <c r="CT37" s="222"/>
      <c r="CU37" s="222"/>
      <c r="CV37" s="228"/>
      <c r="CW37" s="222"/>
      <c r="CX37" s="222"/>
      <c r="CY37" s="222"/>
      <c r="CZ37" s="222"/>
      <c r="DA37" s="222"/>
      <c r="DB37" s="222"/>
      <c r="DC37" s="14"/>
      <c r="DD37" s="209"/>
    </row>
    <row r="38" spans="1:108" s="9" customFormat="1" ht="17.45" customHeight="1" x14ac:dyDescent="0.25">
      <c r="A38" s="257" t="str">
        <f>IF('Ontario 2021 FTE_Weights'!A38&gt;"",'Ontario 2021 FTE_Weights'!A38,"")</f>
        <v>Orthovoltage x-ray</v>
      </c>
      <c r="B38" s="182">
        <v>0</v>
      </c>
      <c r="C38" s="82">
        <f t="shared" ca="1" si="13"/>
        <v>0</v>
      </c>
      <c r="D38" s="82">
        <f t="shared" ca="1" si="14"/>
        <v>0</v>
      </c>
      <c r="E38" s="38">
        <f t="shared" ca="1" si="15"/>
        <v>0</v>
      </c>
      <c r="F38" s="38">
        <f t="shared" ca="1" si="16"/>
        <v>0</v>
      </c>
      <c r="G38" s="82">
        <f t="shared" ca="1" si="17"/>
        <v>0</v>
      </c>
      <c r="H38" s="172">
        <f t="shared" ca="1" si="18"/>
        <v>0</v>
      </c>
      <c r="I38" s="228"/>
      <c r="J38" s="222"/>
      <c r="K38" s="222"/>
      <c r="L38" s="222"/>
      <c r="M38" s="222"/>
      <c r="N38" s="222"/>
      <c r="O38" s="222"/>
      <c r="P38" s="228"/>
      <c r="Q38" s="222"/>
      <c r="R38" s="222"/>
      <c r="S38" s="222"/>
      <c r="T38" s="222"/>
      <c r="U38" s="222"/>
      <c r="V38" s="222"/>
      <c r="W38" s="228"/>
      <c r="X38" s="222"/>
      <c r="Y38" s="222"/>
      <c r="Z38" s="222"/>
      <c r="AA38" s="222"/>
      <c r="AB38" s="222"/>
      <c r="AC38" s="222"/>
      <c r="AD38" s="228"/>
      <c r="AE38" s="222"/>
      <c r="AF38" s="222"/>
      <c r="AG38" s="222"/>
      <c r="AH38" s="222"/>
      <c r="AI38" s="222"/>
      <c r="AJ38" s="222"/>
      <c r="AK38" s="228"/>
      <c r="AL38" s="222"/>
      <c r="AM38" s="222"/>
      <c r="AN38" s="222"/>
      <c r="AO38" s="222"/>
      <c r="AP38" s="222"/>
      <c r="AQ38" s="222"/>
      <c r="AR38" s="228"/>
      <c r="AS38" s="222"/>
      <c r="AT38" s="222"/>
      <c r="AU38" s="222"/>
      <c r="AV38" s="222"/>
      <c r="AW38" s="222"/>
      <c r="AX38" s="222"/>
      <c r="AY38" s="228"/>
      <c r="AZ38" s="222"/>
      <c r="BA38" s="222"/>
      <c r="BB38" s="222"/>
      <c r="BC38" s="222"/>
      <c r="BD38" s="222"/>
      <c r="BE38" s="222"/>
      <c r="BF38" s="228"/>
      <c r="BG38" s="222"/>
      <c r="BH38" s="222"/>
      <c r="BI38" s="222"/>
      <c r="BJ38" s="222"/>
      <c r="BK38" s="222"/>
      <c r="BL38" s="222"/>
      <c r="BM38" s="228"/>
      <c r="BN38" s="222"/>
      <c r="BO38" s="222"/>
      <c r="BP38" s="222"/>
      <c r="BQ38" s="222"/>
      <c r="BR38" s="222"/>
      <c r="BS38" s="222"/>
      <c r="BT38" s="228"/>
      <c r="BU38" s="222"/>
      <c r="BV38" s="222"/>
      <c r="BW38" s="222"/>
      <c r="BX38" s="222"/>
      <c r="BY38" s="222"/>
      <c r="BZ38" s="222"/>
      <c r="CA38" s="228"/>
      <c r="CB38" s="222"/>
      <c r="CC38" s="222"/>
      <c r="CD38" s="222"/>
      <c r="CE38" s="222"/>
      <c r="CF38" s="222"/>
      <c r="CG38" s="222"/>
      <c r="CH38" s="228"/>
      <c r="CI38" s="222"/>
      <c r="CJ38" s="222"/>
      <c r="CK38" s="222"/>
      <c r="CL38" s="222"/>
      <c r="CM38" s="222"/>
      <c r="CN38" s="222"/>
      <c r="CO38" s="228"/>
      <c r="CP38" s="222"/>
      <c r="CQ38" s="222"/>
      <c r="CR38" s="222"/>
      <c r="CS38" s="222"/>
      <c r="CT38" s="222"/>
      <c r="CU38" s="222"/>
      <c r="CV38" s="228"/>
      <c r="CW38" s="222"/>
      <c r="CX38" s="222"/>
      <c r="CY38" s="222"/>
      <c r="CZ38" s="222"/>
      <c r="DA38" s="222"/>
      <c r="DB38" s="222"/>
      <c r="DC38" s="14"/>
      <c r="DD38" s="209"/>
    </row>
    <row r="39" spans="1:108" s="9" customFormat="1" ht="17.45" customHeight="1" x14ac:dyDescent="0.25">
      <c r="A39" s="257" t="str">
        <f>IF('Ontario 2021 FTE_Weights'!A39&gt;"",'Ontario 2021 FTE_Weights'!A39,"")</f>
        <v>Ultrasound Imaging</v>
      </c>
      <c r="B39" s="182">
        <v>0</v>
      </c>
      <c r="C39" s="82">
        <f t="shared" ca="1" si="13"/>
        <v>0</v>
      </c>
      <c r="D39" s="82">
        <f t="shared" ca="1" si="14"/>
        <v>0</v>
      </c>
      <c r="E39" s="38">
        <f t="shared" ca="1" si="15"/>
        <v>0</v>
      </c>
      <c r="F39" s="38">
        <f t="shared" ca="1" si="16"/>
        <v>0</v>
      </c>
      <c r="G39" s="82">
        <f t="shared" ca="1" si="17"/>
        <v>0</v>
      </c>
      <c r="H39" s="172">
        <f t="shared" ca="1" si="18"/>
        <v>0</v>
      </c>
      <c r="I39" s="228"/>
      <c r="J39" s="222"/>
      <c r="K39" s="222"/>
      <c r="L39" s="222"/>
      <c r="M39" s="222"/>
      <c r="N39" s="222"/>
      <c r="O39" s="222"/>
      <c r="P39" s="228"/>
      <c r="Q39" s="222"/>
      <c r="R39" s="222"/>
      <c r="S39" s="222"/>
      <c r="T39" s="222"/>
      <c r="U39" s="222"/>
      <c r="V39" s="222"/>
      <c r="W39" s="228"/>
      <c r="X39" s="222"/>
      <c r="Y39" s="222"/>
      <c r="Z39" s="222"/>
      <c r="AA39" s="222"/>
      <c r="AB39" s="222"/>
      <c r="AC39" s="222"/>
      <c r="AD39" s="228"/>
      <c r="AE39" s="222"/>
      <c r="AF39" s="222"/>
      <c r="AG39" s="222"/>
      <c r="AH39" s="222"/>
      <c r="AI39" s="222"/>
      <c r="AJ39" s="222"/>
      <c r="AK39" s="228"/>
      <c r="AL39" s="222"/>
      <c r="AM39" s="222"/>
      <c r="AN39" s="222"/>
      <c r="AO39" s="222"/>
      <c r="AP39" s="222"/>
      <c r="AQ39" s="222"/>
      <c r="AR39" s="228"/>
      <c r="AS39" s="222"/>
      <c r="AT39" s="222"/>
      <c r="AU39" s="222"/>
      <c r="AV39" s="222"/>
      <c r="AW39" s="222"/>
      <c r="AX39" s="222"/>
      <c r="AY39" s="228"/>
      <c r="AZ39" s="222"/>
      <c r="BA39" s="222"/>
      <c r="BB39" s="222"/>
      <c r="BC39" s="222"/>
      <c r="BD39" s="222"/>
      <c r="BE39" s="222"/>
      <c r="BF39" s="228"/>
      <c r="BG39" s="222"/>
      <c r="BH39" s="222"/>
      <c r="BI39" s="222"/>
      <c r="BJ39" s="222"/>
      <c r="BK39" s="222"/>
      <c r="BL39" s="222"/>
      <c r="BM39" s="228"/>
      <c r="BN39" s="222"/>
      <c r="BO39" s="222"/>
      <c r="BP39" s="222"/>
      <c r="BQ39" s="222"/>
      <c r="BR39" s="222"/>
      <c r="BS39" s="222"/>
      <c r="BT39" s="228"/>
      <c r="BU39" s="222"/>
      <c r="BV39" s="222"/>
      <c r="BW39" s="222"/>
      <c r="BX39" s="222"/>
      <c r="BY39" s="222"/>
      <c r="BZ39" s="222"/>
      <c r="CA39" s="228"/>
      <c r="CB39" s="222"/>
      <c r="CC39" s="222"/>
      <c r="CD39" s="222"/>
      <c r="CE39" s="222"/>
      <c r="CF39" s="222"/>
      <c r="CG39" s="222"/>
      <c r="CH39" s="228"/>
      <c r="CI39" s="222"/>
      <c r="CJ39" s="222"/>
      <c r="CK39" s="222"/>
      <c r="CL39" s="222"/>
      <c r="CM39" s="222"/>
      <c r="CN39" s="222"/>
      <c r="CO39" s="228"/>
      <c r="CP39" s="222"/>
      <c r="CQ39" s="222"/>
      <c r="CR39" s="222"/>
      <c r="CS39" s="222"/>
      <c r="CT39" s="222"/>
      <c r="CU39" s="222"/>
      <c r="CV39" s="228"/>
      <c r="CW39" s="222"/>
      <c r="CX39" s="222"/>
      <c r="CY39" s="222"/>
      <c r="CZ39" s="222"/>
      <c r="DA39" s="222"/>
      <c r="DB39" s="222"/>
      <c r="DC39" s="14"/>
      <c r="DD39" s="209"/>
    </row>
    <row r="40" spans="1:108" s="9" customFormat="1" ht="17.45" customHeight="1" x14ac:dyDescent="0.25">
      <c r="A40" s="257" t="str">
        <f>IF('Ontario 2021 FTE_Weights'!A40&gt;"",'Ontario 2021 FTE_Weights'!A40,"")</f>
        <v>Gating or motion management system (1 per vendor)</v>
      </c>
      <c r="B40" s="182">
        <v>0</v>
      </c>
      <c r="C40" s="82">
        <f t="shared" ca="1" si="13"/>
        <v>0</v>
      </c>
      <c r="D40" s="82">
        <f t="shared" ca="1" si="14"/>
        <v>0</v>
      </c>
      <c r="E40" s="38">
        <f t="shared" ca="1" si="15"/>
        <v>0</v>
      </c>
      <c r="F40" s="38">
        <f t="shared" ca="1" si="16"/>
        <v>0</v>
      </c>
      <c r="G40" s="82">
        <f t="shared" ca="1" si="17"/>
        <v>0</v>
      </c>
      <c r="H40" s="172">
        <f t="shared" ca="1" si="18"/>
        <v>0</v>
      </c>
      <c r="I40" s="228"/>
      <c r="J40" s="222"/>
      <c r="K40" s="222"/>
      <c r="L40" s="222"/>
      <c r="M40" s="222"/>
      <c r="N40" s="222"/>
      <c r="O40" s="222"/>
      <c r="P40" s="228"/>
      <c r="Q40" s="222"/>
      <c r="R40" s="222"/>
      <c r="S40" s="222"/>
      <c r="T40" s="222"/>
      <c r="U40" s="222"/>
      <c r="V40" s="222"/>
      <c r="W40" s="228"/>
      <c r="X40" s="222"/>
      <c r="Y40" s="222"/>
      <c r="Z40" s="222"/>
      <c r="AA40" s="222"/>
      <c r="AB40" s="222"/>
      <c r="AC40" s="222"/>
      <c r="AD40" s="228"/>
      <c r="AE40" s="222"/>
      <c r="AF40" s="222"/>
      <c r="AG40" s="222"/>
      <c r="AH40" s="222"/>
      <c r="AI40" s="222"/>
      <c r="AJ40" s="222"/>
      <c r="AK40" s="228"/>
      <c r="AL40" s="222"/>
      <c r="AM40" s="222"/>
      <c r="AN40" s="222"/>
      <c r="AO40" s="222"/>
      <c r="AP40" s="222"/>
      <c r="AQ40" s="222"/>
      <c r="AR40" s="228"/>
      <c r="AS40" s="222"/>
      <c r="AT40" s="222"/>
      <c r="AU40" s="222"/>
      <c r="AV40" s="222"/>
      <c r="AW40" s="222"/>
      <c r="AX40" s="222"/>
      <c r="AY40" s="228"/>
      <c r="AZ40" s="222"/>
      <c r="BA40" s="222"/>
      <c r="BB40" s="222"/>
      <c r="BC40" s="222"/>
      <c r="BD40" s="222"/>
      <c r="BE40" s="222"/>
      <c r="BF40" s="228"/>
      <c r="BG40" s="222"/>
      <c r="BH40" s="222"/>
      <c r="BI40" s="222"/>
      <c r="BJ40" s="222"/>
      <c r="BK40" s="222"/>
      <c r="BL40" s="222"/>
      <c r="BM40" s="228"/>
      <c r="BN40" s="222"/>
      <c r="BO40" s="222"/>
      <c r="BP40" s="222"/>
      <c r="BQ40" s="222"/>
      <c r="BR40" s="222"/>
      <c r="BS40" s="222"/>
      <c r="BT40" s="228"/>
      <c r="BU40" s="222"/>
      <c r="BV40" s="222"/>
      <c r="BW40" s="222"/>
      <c r="BX40" s="222"/>
      <c r="BY40" s="222"/>
      <c r="BZ40" s="222"/>
      <c r="CA40" s="228"/>
      <c r="CB40" s="222"/>
      <c r="CC40" s="222"/>
      <c r="CD40" s="222"/>
      <c r="CE40" s="222"/>
      <c r="CF40" s="222"/>
      <c r="CG40" s="222"/>
      <c r="CH40" s="228"/>
      <c r="CI40" s="222"/>
      <c r="CJ40" s="222"/>
      <c r="CK40" s="222"/>
      <c r="CL40" s="222"/>
      <c r="CM40" s="222"/>
      <c r="CN40" s="222"/>
      <c r="CO40" s="228"/>
      <c r="CP40" s="222"/>
      <c r="CQ40" s="222"/>
      <c r="CR40" s="222"/>
      <c r="CS40" s="222"/>
      <c r="CT40" s="222"/>
      <c r="CU40" s="222"/>
      <c r="CV40" s="228"/>
      <c r="CW40" s="222"/>
      <c r="CX40" s="222"/>
      <c r="CY40" s="222"/>
      <c r="CZ40" s="222"/>
      <c r="DA40" s="222"/>
      <c r="DB40" s="222"/>
      <c r="DC40" s="14"/>
      <c r="DD40" s="209"/>
    </row>
    <row r="41" spans="1:108" s="9" customFormat="1" ht="17.45" customHeight="1" x14ac:dyDescent="0.25">
      <c r="A41" s="257" t="str">
        <f>IF('Ontario 2021 FTE_Weights'!A41&gt;"",'Ontario 2021 FTE_Weights'!A41,"")</f>
        <v>QA Equipment (automatic 1 system per facility)</v>
      </c>
      <c r="B41" s="278">
        <v>1</v>
      </c>
      <c r="C41" s="82">
        <f t="shared" ca="1" si="13"/>
        <v>0.2</v>
      </c>
      <c r="D41" s="82">
        <f t="shared" ca="1" si="14"/>
        <v>0.12</v>
      </c>
      <c r="E41" s="38">
        <f t="shared" ca="1" si="15"/>
        <v>0</v>
      </c>
      <c r="F41" s="38">
        <f t="shared" ca="1" si="16"/>
        <v>0.2</v>
      </c>
      <c r="G41" s="82">
        <f t="shared" ca="1" si="17"/>
        <v>0.06</v>
      </c>
      <c r="H41" s="172">
        <f t="shared" ca="1" si="18"/>
        <v>0.12</v>
      </c>
      <c r="I41" s="230"/>
      <c r="J41" s="222"/>
      <c r="K41" s="222"/>
      <c r="L41" s="222"/>
      <c r="M41" s="222"/>
      <c r="N41" s="222"/>
      <c r="O41" s="222"/>
      <c r="P41" s="230"/>
      <c r="Q41" s="222"/>
      <c r="R41" s="222"/>
      <c r="S41" s="222"/>
      <c r="T41" s="222"/>
      <c r="U41" s="222"/>
      <c r="V41" s="222"/>
      <c r="W41" s="230"/>
      <c r="X41" s="222"/>
      <c r="Y41" s="222"/>
      <c r="Z41" s="222"/>
      <c r="AA41" s="222"/>
      <c r="AB41" s="222"/>
      <c r="AC41" s="222"/>
      <c r="AD41" s="230"/>
      <c r="AE41" s="222"/>
      <c r="AF41" s="222"/>
      <c r="AG41" s="222"/>
      <c r="AH41" s="222"/>
      <c r="AI41" s="222"/>
      <c r="AJ41" s="222"/>
      <c r="AK41" s="230"/>
      <c r="AL41" s="222"/>
      <c r="AM41" s="222"/>
      <c r="AN41" s="222"/>
      <c r="AO41" s="222"/>
      <c r="AP41" s="222"/>
      <c r="AQ41" s="222"/>
      <c r="AR41" s="230"/>
      <c r="AS41" s="222"/>
      <c r="AT41" s="222"/>
      <c r="AU41" s="222"/>
      <c r="AV41" s="222"/>
      <c r="AW41" s="222"/>
      <c r="AX41" s="222"/>
      <c r="AY41" s="230"/>
      <c r="AZ41" s="222"/>
      <c r="BA41" s="222"/>
      <c r="BB41" s="222"/>
      <c r="BC41" s="222"/>
      <c r="BD41" s="222"/>
      <c r="BE41" s="222"/>
      <c r="BF41" s="230"/>
      <c r="BG41" s="222"/>
      <c r="BH41" s="222"/>
      <c r="BI41" s="222"/>
      <c r="BJ41" s="222"/>
      <c r="BK41" s="222"/>
      <c r="BL41" s="222"/>
      <c r="BM41" s="230"/>
      <c r="BN41" s="222"/>
      <c r="BO41" s="222"/>
      <c r="BP41" s="222"/>
      <c r="BQ41" s="222"/>
      <c r="BR41" s="222"/>
      <c r="BS41" s="222"/>
      <c r="BT41" s="230"/>
      <c r="BU41" s="222"/>
      <c r="BV41" s="222"/>
      <c r="BW41" s="222"/>
      <c r="BX41" s="222"/>
      <c r="BY41" s="222"/>
      <c r="BZ41" s="222"/>
      <c r="CA41" s="230"/>
      <c r="CB41" s="222"/>
      <c r="CC41" s="222"/>
      <c r="CD41" s="222"/>
      <c r="CE41" s="222"/>
      <c r="CF41" s="222"/>
      <c r="CG41" s="222"/>
      <c r="CH41" s="230"/>
      <c r="CI41" s="222"/>
      <c r="CJ41" s="222"/>
      <c r="CK41" s="222"/>
      <c r="CL41" s="222"/>
      <c r="CM41" s="222"/>
      <c r="CN41" s="222"/>
      <c r="CO41" s="230"/>
      <c r="CP41" s="222"/>
      <c r="CQ41" s="222"/>
      <c r="CR41" s="222"/>
      <c r="CS41" s="222"/>
      <c r="CT41" s="222"/>
      <c r="CU41" s="222"/>
      <c r="CV41" s="230"/>
      <c r="CW41" s="222"/>
      <c r="CX41" s="222"/>
      <c r="CY41" s="222"/>
      <c r="CZ41" s="222"/>
      <c r="DA41" s="222"/>
      <c r="DB41" s="222"/>
      <c r="DC41" s="14"/>
      <c r="DD41" s="209"/>
    </row>
    <row r="42" spans="1:108" s="9" customFormat="1" ht="17.45" customHeight="1" x14ac:dyDescent="0.25">
      <c r="A42" s="257" t="str">
        <f>IF('Ontario 2021 FTE_Weights'!A42&gt;"",'Ontario 2021 FTE_Weights'!A42,"")</f>
        <v>x-ray C-arm</v>
      </c>
      <c r="B42" s="182">
        <v>0</v>
      </c>
      <c r="C42" s="82">
        <f t="shared" ca="1" si="13"/>
        <v>0</v>
      </c>
      <c r="D42" s="82">
        <f t="shared" ca="1" si="14"/>
        <v>0</v>
      </c>
      <c r="E42" s="38">
        <f t="shared" ca="1" si="15"/>
        <v>0</v>
      </c>
      <c r="F42" s="38">
        <f t="shared" ca="1" si="16"/>
        <v>0</v>
      </c>
      <c r="G42" s="82">
        <f t="shared" ca="1" si="17"/>
        <v>0</v>
      </c>
      <c r="H42" s="172">
        <f t="shared" ca="1" si="18"/>
        <v>0</v>
      </c>
      <c r="I42" s="228"/>
      <c r="J42" s="222"/>
      <c r="K42" s="222"/>
      <c r="L42" s="222"/>
      <c r="M42" s="222"/>
      <c r="N42" s="222"/>
      <c r="O42" s="222"/>
      <c r="P42" s="228"/>
      <c r="Q42" s="222"/>
      <c r="R42" s="222"/>
      <c r="S42" s="222"/>
      <c r="T42" s="222"/>
      <c r="U42" s="222"/>
      <c r="V42" s="222"/>
      <c r="W42" s="228"/>
      <c r="X42" s="222"/>
      <c r="Y42" s="222"/>
      <c r="Z42" s="222"/>
      <c r="AA42" s="222"/>
      <c r="AB42" s="222"/>
      <c r="AC42" s="222"/>
      <c r="AD42" s="228"/>
      <c r="AE42" s="222"/>
      <c r="AF42" s="222"/>
      <c r="AG42" s="222"/>
      <c r="AH42" s="222"/>
      <c r="AI42" s="222"/>
      <c r="AJ42" s="222"/>
      <c r="AK42" s="228"/>
      <c r="AL42" s="222"/>
      <c r="AM42" s="222"/>
      <c r="AN42" s="222"/>
      <c r="AO42" s="222"/>
      <c r="AP42" s="222"/>
      <c r="AQ42" s="222"/>
      <c r="AR42" s="228"/>
      <c r="AS42" s="222"/>
      <c r="AT42" s="222"/>
      <c r="AU42" s="222"/>
      <c r="AV42" s="222"/>
      <c r="AW42" s="222"/>
      <c r="AX42" s="222"/>
      <c r="AY42" s="228"/>
      <c r="AZ42" s="222"/>
      <c r="BA42" s="222"/>
      <c r="BB42" s="222"/>
      <c r="BC42" s="222"/>
      <c r="BD42" s="222"/>
      <c r="BE42" s="222"/>
      <c r="BF42" s="228"/>
      <c r="BG42" s="222"/>
      <c r="BH42" s="222"/>
      <c r="BI42" s="222"/>
      <c r="BJ42" s="222"/>
      <c r="BK42" s="222"/>
      <c r="BL42" s="222"/>
      <c r="BM42" s="228"/>
      <c r="BN42" s="222"/>
      <c r="BO42" s="222"/>
      <c r="BP42" s="222"/>
      <c r="BQ42" s="222"/>
      <c r="BR42" s="222"/>
      <c r="BS42" s="222"/>
      <c r="BT42" s="228"/>
      <c r="BU42" s="222"/>
      <c r="BV42" s="222"/>
      <c r="BW42" s="222"/>
      <c r="BX42" s="222"/>
      <c r="BY42" s="222"/>
      <c r="BZ42" s="222"/>
      <c r="CA42" s="228"/>
      <c r="CB42" s="222"/>
      <c r="CC42" s="222"/>
      <c r="CD42" s="222"/>
      <c r="CE42" s="222"/>
      <c r="CF42" s="222"/>
      <c r="CG42" s="222"/>
      <c r="CH42" s="228"/>
      <c r="CI42" s="222"/>
      <c r="CJ42" s="222"/>
      <c r="CK42" s="222"/>
      <c r="CL42" s="222"/>
      <c r="CM42" s="222"/>
      <c r="CN42" s="222"/>
      <c r="CO42" s="228"/>
      <c r="CP42" s="222"/>
      <c r="CQ42" s="222"/>
      <c r="CR42" s="222"/>
      <c r="CS42" s="222"/>
      <c r="CT42" s="222"/>
      <c r="CU42" s="222"/>
      <c r="CV42" s="228"/>
      <c r="CW42" s="222"/>
      <c r="CX42" s="222"/>
      <c r="CY42" s="222"/>
      <c r="CZ42" s="222"/>
      <c r="DA42" s="222"/>
      <c r="DB42" s="222"/>
      <c r="DC42" s="14"/>
      <c r="DD42" s="209"/>
    </row>
    <row r="43" spans="1:108" s="9" customFormat="1" ht="17.45" customHeight="1" x14ac:dyDescent="0.25">
      <c r="A43" s="257" t="str">
        <f>IF('Ontario 2021 FTE_Weights'!A43&gt;"",'Ontario 2021 FTE_Weights'!A43,"")</f>
        <v>Conventional x-ray Simulator</v>
      </c>
      <c r="B43" s="182">
        <v>0</v>
      </c>
      <c r="C43" s="82">
        <f t="shared" ca="1" si="13"/>
        <v>0</v>
      </c>
      <c r="D43" s="82">
        <f t="shared" ca="1" si="14"/>
        <v>0</v>
      </c>
      <c r="E43" s="38">
        <f t="shared" ca="1" si="15"/>
        <v>0</v>
      </c>
      <c r="F43" s="38">
        <f t="shared" ca="1" si="16"/>
        <v>0</v>
      </c>
      <c r="G43" s="82">
        <f t="shared" ca="1" si="17"/>
        <v>0</v>
      </c>
      <c r="H43" s="172">
        <f t="shared" ca="1" si="18"/>
        <v>0</v>
      </c>
      <c r="I43" s="228"/>
      <c r="J43" s="222"/>
      <c r="K43" s="222"/>
      <c r="L43" s="222"/>
      <c r="M43" s="222"/>
      <c r="N43" s="222"/>
      <c r="O43" s="222"/>
      <c r="P43" s="228"/>
      <c r="Q43" s="222"/>
      <c r="R43" s="222"/>
      <c r="S43" s="222"/>
      <c r="T43" s="222"/>
      <c r="U43" s="222"/>
      <c r="V43" s="222"/>
      <c r="W43" s="228"/>
      <c r="X43" s="222"/>
      <c r="Y43" s="222"/>
      <c r="Z43" s="222"/>
      <c r="AA43" s="222"/>
      <c r="AB43" s="222"/>
      <c r="AC43" s="222"/>
      <c r="AD43" s="228"/>
      <c r="AE43" s="222"/>
      <c r="AF43" s="222"/>
      <c r="AG43" s="222"/>
      <c r="AH43" s="222"/>
      <c r="AI43" s="222"/>
      <c r="AJ43" s="222"/>
      <c r="AK43" s="228"/>
      <c r="AL43" s="222"/>
      <c r="AM43" s="222"/>
      <c r="AN43" s="222"/>
      <c r="AO43" s="222"/>
      <c r="AP43" s="222"/>
      <c r="AQ43" s="222"/>
      <c r="AR43" s="228"/>
      <c r="AS43" s="222"/>
      <c r="AT43" s="222"/>
      <c r="AU43" s="222"/>
      <c r="AV43" s="222"/>
      <c r="AW43" s="222"/>
      <c r="AX43" s="222"/>
      <c r="AY43" s="228"/>
      <c r="AZ43" s="222"/>
      <c r="BA43" s="222"/>
      <c r="BB43" s="222"/>
      <c r="BC43" s="222"/>
      <c r="BD43" s="222"/>
      <c r="BE43" s="222"/>
      <c r="BF43" s="228"/>
      <c r="BG43" s="222"/>
      <c r="BH43" s="222"/>
      <c r="BI43" s="222"/>
      <c r="BJ43" s="222"/>
      <c r="BK43" s="222"/>
      <c r="BL43" s="222"/>
      <c r="BM43" s="228"/>
      <c r="BN43" s="222"/>
      <c r="BO43" s="222"/>
      <c r="BP43" s="222"/>
      <c r="BQ43" s="222"/>
      <c r="BR43" s="222"/>
      <c r="BS43" s="222"/>
      <c r="BT43" s="228"/>
      <c r="BU43" s="222"/>
      <c r="BV43" s="222"/>
      <c r="BW43" s="222"/>
      <c r="BX43" s="222"/>
      <c r="BY43" s="222"/>
      <c r="BZ43" s="222"/>
      <c r="CA43" s="228"/>
      <c r="CB43" s="222"/>
      <c r="CC43" s="222"/>
      <c r="CD43" s="222"/>
      <c r="CE43" s="222"/>
      <c r="CF43" s="222"/>
      <c r="CG43" s="222"/>
      <c r="CH43" s="228"/>
      <c r="CI43" s="222"/>
      <c r="CJ43" s="222"/>
      <c r="CK43" s="222"/>
      <c r="CL43" s="222"/>
      <c r="CM43" s="222"/>
      <c r="CN43" s="222"/>
      <c r="CO43" s="228"/>
      <c r="CP43" s="222"/>
      <c r="CQ43" s="222"/>
      <c r="CR43" s="222"/>
      <c r="CS43" s="222"/>
      <c r="CT43" s="222"/>
      <c r="CU43" s="222"/>
      <c r="CV43" s="228"/>
      <c r="CW43" s="222"/>
      <c r="CX43" s="222"/>
      <c r="CY43" s="222"/>
      <c r="CZ43" s="222"/>
      <c r="DA43" s="222"/>
      <c r="DB43" s="222"/>
      <c r="DC43" s="14"/>
      <c r="DD43" s="209"/>
    </row>
    <row r="44" spans="1:108" s="9" customFormat="1" ht="17.45" customHeight="1" x14ac:dyDescent="0.25">
      <c r="A44" s="257" t="str">
        <f>IF('Ontario 2021 FTE_Weights'!A44&gt;"",'Ontario 2021 FTE_Weights'!A44,"")</f>
        <v>Other similar (Enter here)</v>
      </c>
      <c r="B44" s="182">
        <v>0</v>
      </c>
      <c r="C44" s="82">
        <f t="shared" ca="1" si="13"/>
        <v>0</v>
      </c>
      <c r="D44" s="82">
        <f t="shared" ca="1" si="14"/>
        <v>0</v>
      </c>
      <c r="E44" s="38">
        <f t="shared" ca="1" si="15"/>
        <v>0</v>
      </c>
      <c r="F44" s="38">
        <f t="shared" ca="1" si="16"/>
        <v>0</v>
      </c>
      <c r="G44" s="82">
        <f t="shared" ca="1" si="17"/>
        <v>0</v>
      </c>
      <c r="H44" s="172">
        <f t="shared" ca="1" si="18"/>
        <v>0</v>
      </c>
      <c r="I44" s="228"/>
      <c r="J44" s="222"/>
      <c r="K44" s="222"/>
      <c r="L44" s="222"/>
      <c r="M44" s="222"/>
      <c r="N44" s="222"/>
      <c r="O44" s="222"/>
      <c r="P44" s="228"/>
      <c r="Q44" s="222"/>
      <c r="R44" s="222"/>
      <c r="S44" s="222"/>
      <c r="T44" s="222"/>
      <c r="U44" s="222"/>
      <c r="V44" s="222"/>
      <c r="W44" s="228"/>
      <c r="X44" s="222"/>
      <c r="Y44" s="222"/>
      <c r="Z44" s="222"/>
      <c r="AA44" s="222"/>
      <c r="AB44" s="222"/>
      <c r="AC44" s="222"/>
      <c r="AD44" s="228"/>
      <c r="AE44" s="222"/>
      <c r="AF44" s="222"/>
      <c r="AG44" s="222"/>
      <c r="AH44" s="222"/>
      <c r="AI44" s="222"/>
      <c r="AJ44" s="222"/>
      <c r="AK44" s="228"/>
      <c r="AL44" s="222"/>
      <c r="AM44" s="222"/>
      <c r="AN44" s="222"/>
      <c r="AO44" s="222"/>
      <c r="AP44" s="222"/>
      <c r="AQ44" s="222"/>
      <c r="AR44" s="228"/>
      <c r="AS44" s="222"/>
      <c r="AT44" s="222"/>
      <c r="AU44" s="222"/>
      <c r="AV44" s="222"/>
      <c r="AW44" s="222"/>
      <c r="AX44" s="222"/>
      <c r="AY44" s="228"/>
      <c r="AZ44" s="222"/>
      <c r="BA44" s="222"/>
      <c r="BB44" s="222"/>
      <c r="BC44" s="222"/>
      <c r="BD44" s="222"/>
      <c r="BE44" s="222"/>
      <c r="BF44" s="228"/>
      <c r="BG44" s="222"/>
      <c r="BH44" s="222"/>
      <c r="BI44" s="222"/>
      <c r="BJ44" s="222"/>
      <c r="BK44" s="222"/>
      <c r="BL44" s="222"/>
      <c r="BM44" s="228"/>
      <c r="BN44" s="222"/>
      <c r="BO44" s="222"/>
      <c r="BP44" s="222"/>
      <c r="BQ44" s="222"/>
      <c r="BR44" s="222"/>
      <c r="BS44" s="222"/>
      <c r="BT44" s="228"/>
      <c r="BU44" s="222"/>
      <c r="BV44" s="222"/>
      <c r="BW44" s="222"/>
      <c r="BX44" s="222"/>
      <c r="BY44" s="222"/>
      <c r="BZ44" s="222"/>
      <c r="CA44" s="228"/>
      <c r="CB44" s="222"/>
      <c r="CC44" s="222"/>
      <c r="CD44" s="222"/>
      <c r="CE44" s="222"/>
      <c r="CF44" s="222"/>
      <c r="CG44" s="222"/>
      <c r="CH44" s="228"/>
      <c r="CI44" s="222"/>
      <c r="CJ44" s="222"/>
      <c r="CK44" s="222"/>
      <c r="CL44" s="222"/>
      <c r="CM44" s="222"/>
      <c r="CN44" s="222"/>
      <c r="CO44" s="228"/>
      <c r="CP44" s="222"/>
      <c r="CQ44" s="222"/>
      <c r="CR44" s="222"/>
      <c r="CS44" s="222"/>
      <c r="CT44" s="222"/>
      <c r="CU44" s="222"/>
      <c r="CV44" s="228"/>
      <c r="CW44" s="222"/>
      <c r="CX44" s="222"/>
      <c r="CY44" s="222"/>
      <c r="CZ44" s="222"/>
      <c r="DA44" s="222"/>
      <c r="DB44" s="222"/>
      <c r="DC44" s="14"/>
      <c r="DD44" s="209"/>
    </row>
    <row r="45" spans="1:108" s="9" customFormat="1" ht="35.1" customHeight="1" x14ac:dyDescent="0.25">
      <c r="A45" s="260" t="str">
        <f>IF('Ontario 2021 FTE_Weights'!A45&gt;"",'Ontario 2021 FTE_Weights'!A45,"")</f>
        <v>Equipment Specification, Evaluation, and Procurement (automatic % of FTEs in support of all equipment)</v>
      </c>
      <c r="B45" s="288"/>
      <c r="C45" s="82">
        <f ca="1">INDIRECT("'"&amp;WeightSheet&amp;"'!"&amp;CELL("address",$C45))*SUM(C17:C44)</f>
        <v>4.0000000000000001E-3</v>
      </c>
      <c r="D45" s="82">
        <f ca="1">INDIRECT("'"&amp;WeightSheet&amp;"'!"&amp;CELL("address",$D45))*SUM(D17:D44)</f>
        <v>0</v>
      </c>
      <c r="E45" s="82">
        <f ca="1">INDIRECT("'"&amp;WeightSheet&amp;"'!"&amp;CELL("address",$E45))*SUM(E17:E44)</f>
        <v>0</v>
      </c>
      <c r="F45" s="82">
        <f ca="1">INDIRECT("'"&amp;WeightSheet&amp;"'!"&amp;CELL("address",$F45))*SUM(F17:F44)</f>
        <v>0</v>
      </c>
      <c r="G45" s="82">
        <f ca="1">INDIRECT("'"&amp;WeightSheet&amp;"'!"&amp;CELL("address",$G45))*SUM(G17:G44)</f>
        <v>0</v>
      </c>
      <c r="H45" s="166">
        <f ca="1">INDIRECT("'"&amp;WeightSheet&amp;"'!"&amp;CELL("address",$H45))*SUM(H17:H44)</f>
        <v>0</v>
      </c>
      <c r="I45" s="231"/>
      <c r="J45" s="222"/>
      <c r="K45" s="222"/>
      <c r="L45" s="222"/>
      <c r="M45" s="222"/>
      <c r="N45" s="222"/>
      <c r="O45" s="222"/>
      <c r="P45" s="231"/>
      <c r="Q45" s="222"/>
      <c r="R45" s="222"/>
      <c r="S45" s="222"/>
      <c r="T45" s="222"/>
      <c r="U45" s="222"/>
      <c r="V45" s="222"/>
      <c r="W45" s="231"/>
      <c r="X45" s="222"/>
      <c r="Y45" s="222"/>
      <c r="Z45" s="222"/>
      <c r="AA45" s="222"/>
      <c r="AB45" s="222"/>
      <c r="AC45" s="222"/>
      <c r="AD45" s="231"/>
      <c r="AE45" s="222"/>
      <c r="AF45" s="222"/>
      <c r="AG45" s="222"/>
      <c r="AH45" s="222"/>
      <c r="AI45" s="222"/>
      <c r="AJ45" s="222"/>
      <c r="AK45" s="231"/>
      <c r="AL45" s="222"/>
      <c r="AM45" s="222"/>
      <c r="AN45" s="222"/>
      <c r="AO45" s="222"/>
      <c r="AP45" s="222"/>
      <c r="AQ45" s="222"/>
      <c r="AR45" s="231"/>
      <c r="AS45" s="222"/>
      <c r="AT45" s="222"/>
      <c r="AU45" s="222"/>
      <c r="AV45" s="222"/>
      <c r="AW45" s="222"/>
      <c r="AX45" s="222"/>
      <c r="AY45" s="231"/>
      <c r="AZ45" s="222"/>
      <c r="BA45" s="222"/>
      <c r="BB45" s="222"/>
      <c r="BC45" s="222"/>
      <c r="BD45" s="222"/>
      <c r="BE45" s="222"/>
      <c r="BF45" s="231"/>
      <c r="BG45" s="222"/>
      <c r="BH45" s="222"/>
      <c r="BI45" s="222"/>
      <c r="BJ45" s="222"/>
      <c r="BK45" s="222"/>
      <c r="BL45" s="222"/>
      <c r="BM45" s="231"/>
      <c r="BN45" s="222"/>
      <c r="BO45" s="222"/>
      <c r="BP45" s="222"/>
      <c r="BQ45" s="222"/>
      <c r="BR45" s="222"/>
      <c r="BS45" s="222"/>
      <c r="BT45" s="231"/>
      <c r="BU45" s="222"/>
      <c r="BV45" s="222"/>
      <c r="BW45" s="222"/>
      <c r="BX45" s="222"/>
      <c r="BY45" s="222"/>
      <c r="BZ45" s="222"/>
      <c r="CA45" s="231"/>
      <c r="CB45" s="222"/>
      <c r="CC45" s="222"/>
      <c r="CD45" s="222"/>
      <c r="CE45" s="222"/>
      <c r="CF45" s="222"/>
      <c r="CG45" s="222"/>
      <c r="CH45" s="231"/>
      <c r="CI45" s="222"/>
      <c r="CJ45" s="222"/>
      <c r="CK45" s="222"/>
      <c r="CL45" s="222"/>
      <c r="CM45" s="222"/>
      <c r="CN45" s="222"/>
      <c r="CO45" s="231"/>
      <c r="CP45" s="222"/>
      <c r="CQ45" s="222"/>
      <c r="CR45" s="222"/>
      <c r="CS45" s="222"/>
      <c r="CT45" s="222"/>
      <c r="CU45" s="222"/>
      <c r="CV45" s="231"/>
      <c r="CW45" s="222"/>
      <c r="CX45" s="222"/>
      <c r="CY45" s="222"/>
      <c r="CZ45" s="222"/>
      <c r="DA45" s="222"/>
      <c r="DB45" s="222"/>
      <c r="DC45" s="14"/>
      <c r="DD45" s="209"/>
    </row>
    <row r="46" spans="1:108" s="9" customFormat="1" ht="41.25" customHeight="1" x14ac:dyDescent="0.25">
      <c r="A46" s="260" t="str">
        <f>IF('Ontario 2021 FTE_Weights'!A46&gt;"",'Ontario 2021 FTE_Weights'!A46,"")</f>
        <v>Radiation Safety Officer duties. licensing of  government-regulated radiation devices (e.g., federal, provincial, state) - automatically counted from imaging (e.g.,CT) &amp; therapy (e.g.,LINAC) equipment inventory. N.B. MV systems are double-counted to account for greater workload.</v>
      </c>
      <c r="B46" s="279">
        <f>2*SUM(B17:B23)+B28+B29+B30+B31+B32+ B36+B37+B38+B42+B43+B44</f>
        <v>0</v>
      </c>
      <c r="C46" s="82">
        <f ca="1">INDIRECT("'"&amp;WeightSheet&amp;"'!"&amp;CELL("address",$C46))*B46/INDIRECT("'"&amp;WeightSheet&amp;"'!"&amp;CELL("address",$B46))</f>
        <v>0</v>
      </c>
      <c r="D46" s="82">
        <f ca="1">INDIRECT("'"&amp;WeightSheet&amp;"'!"&amp;CELL("address",$D46))*B46/INDIRECT("'"&amp;WeightSheet&amp;"'!"&amp;CELL("address",$B46))</f>
        <v>0</v>
      </c>
      <c r="E46" s="82">
        <f ca="1">INDIRECT("'"&amp;WeightSheet&amp;"'!"&amp;CELL("address",$E46))*B46/INDIRECT("'"&amp;WeightSheet&amp;"'!"&amp;CELL("address",$B46))</f>
        <v>0</v>
      </c>
      <c r="F46" s="82">
        <f ca="1">INDIRECT("'"&amp;WeightSheet&amp;"'!"&amp;CELL("address",$F46))*B46/INDIRECT("'"&amp;WeightSheet&amp;"'!"&amp;CELL("address",$B46))</f>
        <v>0</v>
      </c>
      <c r="G46" s="82">
        <f ca="1">INDIRECT("'"&amp;WeightSheet&amp;"'!"&amp;CELL("address",$G46))*B46/INDIRECT("'"&amp;WeightSheet&amp;"'!"&amp;CELL("address",$B46))</f>
        <v>0</v>
      </c>
      <c r="H46" s="166">
        <f ca="1">INDIRECT("'"&amp;WeightSheet&amp;"'!"&amp;CELL("address",$H46))*B46/INDIRECT("'"&amp;WeightSheet&amp;"'!"&amp;CELL("address",$B46))</f>
        <v>0</v>
      </c>
      <c r="I46" s="232"/>
      <c r="J46" s="222"/>
      <c r="K46" s="222"/>
      <c r="L46" s="222"/>
      <c r="M46" s="222"/>
      <c r="N46" s="222"/>
      <c r="O46" s="222"/>
      <c r="P46" s="232"/>
      <c r="Q46" s="222"/>
      <c r="R46" s="222"/>
      <c r="S46" s="222"/>
      <c r="T46" s="222"/>
      <c r="U46" s="222"/>
      <c r="V46" s="222"/>
      <c r="W46" s="232"/>
      <c r="X46" s="222"/>
      <c r="Y46" s="222"/>
      <c r="Z46" s="222"/>
      <c r="AA46" s="222"/>
      <c r="AB46" s="222"/>
      <c r="AC46" s="222"/>
      <c r="AD46" s="232"/>
      <c r="AE46" s="222"/>
      <c r="AF46" s="222"/>
      <c r="AG46" s="222"/>
      <c r="AH46" s="222"/>
      <c r="AI46" s="222"/>
      <c r="AJ46" s="222"/>
      <c r="AK46" s="232"/>
      <c r="AL46" s="222"/>
      <c r="AM46" s="222"/>
      <c r="AN46" s="222"/>
      <c r="AO46" s="222"/>
      <c r="AP46" s="222"/>
      <c r="AQ46" s="222"/>
      <c r="AR46" s="232"/>
      <c r="AS46" s="222"/>
      <c r="AT46" s="222"/>
      <c r="AU46" s="222"/>
      <c r="AV46" s="222"/>
      <c r="AW46" s="222"/>
      <c r="AX46" s="222"/>
      <c r="AY46" s="232"/>
      <c r="AZ46" s="222"/>
      <c r="BA46" s="222"/>
      <c r="BB46" s="222"/>
      <c r="BC46" s="222"/>
      <c r="BD46" s="222"/>
      <c r="BE46" s="222"/>
      <c r="BF46" s="232"/>
      <c r="BG46" s="222"/>
      <c r="BH46" s="222"/>
      <c r="BI46" s="222"/>
      <c r="BJ46" s="222"/>
      <c r="BK46" s="222"/>
      <c r="BL46" s="222"/>
      <c r="BM46" s="232"/>
      <c r="BN46" s="222"/>
      <c r="BO46" s="222"/>
      <c r="BP46" s="222"/>
      <c r="BQ46" s="222"/>
      <c r="BR46" s="222"/>
      <c r="BS46" s="222"/>
      <c r="BT46" s="232"/>
      <c r="BU46" s="222"/>
      <c r="BV46" s="222"/>
      <c r="BW46" s="222"/>
      <c r="BX46" s="222"/>
      <c r="BY46" s="222"/>
      <c r="BZ46" s="222"/>
      <c r="CA46" s="232"/>
      <c r="CB46" s="222"/>
      <c r="CC46" s="222"/>
      <c r="CD46" s="222"/>
      <c r="CE46" s="222"/>
      <c r="CF46" s="222"/>
      <c r="CG46" s="222"/>
      <c r="CH46" s="232"/>
      <c r="CI46" s="222"/>
      <c r="CJ46" s="222"/>
      <c r="CK46" s="222"/>
      <c r="CL46" s="222"/>
      <c r="CM46" s="222"/>
      <c r="CN46" s="222"/>
      <c r="CO46" s="232"/>
      <c r="CP46" s="222"/>
      <c r="CQ46" s="222"/>
      <c r="CR46" s="222"/>
      <c r="CS46" s="222"/>
      <c r="CT46" s="222"/>
      <c r="CU46" s="222"/>
      <c r="CV46" s="232"/>
      <c r="CW46" s="222"/>
      <c r="CX46" s="222"/>
      <c r="CY46" s="222"/>
      <c r="CZ46" s="222"/>
      <c r="DA46" s="222"/>
      <c r="DB46" s="222"/>
      <c r="DC46" s="14"/>
      <c r="DD46" s="209"/>
    </row>
    <row r="47" spans="1:108" s="9" customFormat="1" ht="35.1" customHeight="1" x14ac:dyDescent="0.25">
      <c r="A47" s="260" t="str">
        <f>IF('Ontario 2021 FTE_Weights'!A47&gt;"",'Ontario 2021 FTE_Weights'!A47,"")</f>
        <v>Training of in-house staff  (e.g. dosimetrists/planners,  physics assistants/associates, therapists) - automatically counted from number of accelerators and TPS only.</v>
      </c>
      <c r="B47" s="279">
        <f>SUM(B17:B23)+B25+B26</f>
        <v>0</v>
      </c>
      <c r="C47" s="82">
        <f ca="1">INDIRECT("'"&amp;WeightSheet&amp;"'!"&amp;CELL("address",$C47))*B47/INDIRECT("'"&amp;WeightSheet&amp;"'!"&amp;CELL("address",$B47))</f>
        <v>0</v>
      </c>
      <c r="D47" s="82">
        <f ca="1">INDIRECT("'"&amp;WeightSheet&amp;"'!"&amp;CELL("address",$D47))*B47/INDIRECT("'"&amp;WeightSheet&amp;"'!"&amp;CELL("address",$B47))</f>
        <v>0</v>
      </c>
      <c r="E47" s="82">
        <f ca="1">INDIRECT("'"&amp;WeightSheet&amp;"'!"&amp;CELL("address",$E47))*B47/INDIRECT("'"&amp;WeightSheet&amp;"'!"&amp;CELL("address",$B47))</f>
        <v>0</v>
      </c>
      <c r="F47" s="82">
        <f ca="1">INDIRECT("'"&amp;WeightSheet&amp;"'!"&amp;CELL("address",$F47))*B47/INDIRECT("'"&amp;WeightSheet&amp;"'!"&amp;CELL("address",$B47))</f>
        <v>0</v>
      </c>
      <c r="G47" s="82">
        <f ca="1">INDIRECT("'"&amp;WeightSheet&amp;"'!"&amp;CELL("address",$G47))*B47/INDIRECT("'"&amp;WeightSheet&amp;"'!"&amp;CELL("address",$B47))</f>
        <v>0</v>
      </c>
      <c r="H47" s="166">
        <f ca="1">INDIRECT("'"&amp;WeightSheet&amp;"'!"&amp;CELL("address",$H47))*B47/INDIRECT("'"&amp;WeightSheet&amp;"'!"&amp;CELL("address",$B47))</f>
        <v>0</v>
      </c>
      <c r="I47" s="232"/>
      <c r="J47" s="222"/>
      <c r="K47" s="222"/>
      <c r="L47" s="222"/>
      <c r="M47" s="222"/>
      <c r="N47" s="222"/>
      <c r="O47" s="222"/>
      <c r="P47" s="232"/>
      <c r="Q47" s="222"/>
      <c r="R47" s="222"/>
      <c r="S47" s="222"/>
      <c r="T47" s="222"/>
      <c r="U47" s="222"/>
      <c r="V47" s="222"/>
      <c r="W47" s="232"/>
      <c r="X47" s="222"/>
      <c r="Y47" s="222"/>
      <c r="Z47" s="222"/>
      <c r="AA47" s="222"/>
      <c r="AB47" s="222"/>
      <c r="AC47" s="222"/>
      <c r="AD47" s="232"/>
      <c r="AE47" s="222"/>
      <c r="AF47" s="222"/>
      <c r="AG47" s="222"/>
      <c r="AH47" s="222"/>
      <c r="AI47" s="222"/>
      <c r="AJ47" s="222"/>
      <c r="AK47" s="232"/>
      <c r="AL47" s="222"/>
      <c r="AM47" s="222"/>
      <c r="AN47" s="222"/>
      <c r="AO47" s="222"/>
      <c r="AP47" s="222"/>
      <c r="AQ47" s="222"/>
      <c r="AR47" s="232"/>
      <c r="AS47" s="222"/>
      <c r="AT47" s="222"/>
      <c r="AU47" s="222"/>
      <c r="AV47" s="222"/>
      <c r="AW47" s="222"/>
      <c r="AX47" s="222"/>
      <c r="AY47" s="232"/>
      <c r="AZ47" s="222"/>
      <c r="BA47" s="222"/>
      <c r="BB47" s="222"/>
      <c r="BC47" s="222"/>
      <c r="BD47" s="222"/>
      <c r="BE47" s="222"/>
      <c r="BF47" s="232"/>
      <c r="BG47" s="222"/>
      <c r="BH47" s="222"/>
      <c r="BI47" s="222"/>
      <c r="BJ47" s="222"/>
      <c r="BK47" s="222"/>
      <c r="BL47" s="222"/>
      <c r="BM47" s="232"/>
      <c r="BN47" s="222"/>
      <c r="BO47" s="222"/>
      <c r="BP47" s="222"/>
      <c r="BQ47" s="222"/>
      <c r="BR47" s="222"/>
      <c r="BS47" s="222"/>
      <c r="BT47" s="232"/>
      <c r="BU47" s="222"/>
      <c r="BV47" s="222"/>
      <c r="BW47" s="222"/>
      <c r="BX47" s="222"/>
      <c r="BY47" s="222"/>
      <c r="BZ47" s="222"/>
      <c r="CA47" s="232"/>
      <c r="CB47" s="222"/>
      <c r="CC47" s="222"/>
      <c r="CD47" s="222"/>
      <c r="CE47" s="222"/>
      <c r="CF47" s="222"/>
      <c r="CG47" s="222"/>
      <c r="CH47" s="232"/>
      <c r="CI47" s="222"/>
      <c r="CJ47" s="222"/>
      <c r="CK47" s="222"/>
      <c r="CL47" s="222"/>
      <c r="CM47" s="222"/>
      <c r="CN47" s="222"/>
      <c r="CO47" s="232"/>
      <c r="CP47" s="222"/>
      <c r="CQ47" s="222"/>
      <c r="CR47" s="222"/>
      <c r="CS47" s="222"/>
      <c r="CT47" s="222"/>
      <c r="CU47" s="222"/>
      <c r="CV47" s="232"/>
      <c r="CW47" s="222"/>
      <c r="CX47" s="222"/>
      <c r="CY47" s="222"/>
      <c r="CZ47" s="222"/>
      <c r="DA47" s="222"/>
      <c r="DB47" s="222"/>
      <c r="DC47" s="14"/>
      <c r="DD47" s="209"/>
    </row>
    <row r="48" spans="1:108" s="9" customFormat="1" ht="17.45" customHeight="1" x14ac:dyDescent="0.25">
      <c r="A48" s="255" t="str">
        <f>IF('Ontario 2021 FTE_Weights'!A48&gt;"",'Ontario 2021 FTE_Weights'!A48,"")</f>
        <v>SubTotal (Clinical equipment, FTE)</v>
      </c>
      <c r="B48" s="63"/>
      <c r="C48" s="167">
        <f t="shared" ref="C48:H48" ca="1" si="19">SUM(C16:C47)</f>
        <v>0.20400000000000001</v>
      </c>
      <c r="D48" s="167">
        <f t="shared" ca="1" si="19"/>
        <v>0.12</v>
      </c>
      <c r="E48" s="167">
        <f t="shared" ca="1" si="19"/>
        <v>0</v>
      </c>
      <c r="F48" s="167">
        <f t="shared" ca="1" si="19"/>
        <v>0.2</v>
      </c>
      <c r="G48" s="167">
        <f t="shared" ca="1" si="19"/>
        <v>0.06</v>
      </c>
      <c r="H48" s="168">
        <f t="shared" ca="1" si="19"/>
        <v>0.12</v>
      </c>
      <c r="I48" s="233"/>
      <c r="J48" s="224"/>
      <c r="K48" s="224"/>
      <c r="L48" s="224"/>
      <c r="M48" s="224"/>
      <c r="N48" s="224"/>
      <c r="O48" s="224"/>
      <c r="P48" s="233"/>
      <c r="Q48" s="224"/>
      <c r="R48" s="224"/>
      <c r="S48" s="224"/>
      <c r="T48" s="224"/>
      <c r="U48" s="224"/>
      <c r="V48" s="224"/>
      <c r="W48" s="233"/>
      <c r="X48" s="224"/>
      <c r="Y48" s="224"/>
      <c r="Z48" s="224"/>
      <c r="AA48" s="224"/>
      <c r="AB48" s="224"/>
      <c r="AC48" s="224"/>
      <c r="AD48" s="233"/>
      <c r="AE48" s="224"/>
      <c r="AF48" s="224"/>
      <c r="AG48" s="224"/>
      <c r="AH48" s="224"/>
      <c r="AI48" s="224"/>
      <c r="AJ48" s="224"/>
      <c r="AK48" s="233"/>
      <c r="AL48" s="224"/>
      <c r="AM48" s="224"/>
      <c r="AN48" s="224"/>
      <c r="AO48" s="224"/>
      <c r="AP48" s="224"/>
      <c r="AQ48" s="224"/>
      <c r="AR48" s="233"/>
      <c r="AS48" s="224"/>
      <c r="AT48" s="224"/>
      <c r="AU48" s="224"/>
      <c r="AV48" s="224"/>
      <c r="AW48" s="224"/>
      <c r="AX48" s="224"/>
      <c r="AY48" s="233"/>
      <c r="AZ48" s="224"/>
      <c r="BA48" s="224"/>
      <c r="BB48" s="224"/>
      <c r="BC48" s="224"/>
      <c r="BD48" s="224"/>
      <c r="BE48" s="224"/>
      <c r="BF48" s="233"/>
      <c r="BG48" s="224"/>
      <c r="BH48" s="224"/>
      <c r="BI48" s="224"/>
      <c r="BJ48" s="224"/>
      <c r="BK48" s="224"/>
      <c r="BL48" s="224"/>
      <c r="BM48" s="233"/>
      <c r="BN48" s="224"/>
      <c r="BO48" s="224"/>
      <c r="BP48" s="224"/>
      <c r="BQ48" s="224"/>
      <c r="BR48" s="224"/>
      <c r="BS48" s="224"/>
      <c r="BT48" s="233"/>
      <c r="BU48" s="224"/>
      <c r="BV48" s="224"/>
      <c r="BW48" s="224"/>
      <c r="BX48" s="224"/>
      <c r="BY48" s="224"/>
      <c r="BZ48" s="224"/>
      <c r="CA48" s="233"/>
      <c r="CB48" s="224"/>
      <c r="CC48" s="224"/>
      <c r="CD48" s="224"/>
      <c r="CE48" s="224"/>
      <c r="CF48" s="224"/>
      <c r="CG48" s="224"/>
      <c r="CH48" s="233"/>
      <c r="CI48" s="224"/>
      <c r="CJ48" s="224"/>
      <c r="CK48" s="224"/>
      <c r="CL48" s="224"/>
      <c r="CM48" s="224"/>
      <c r="CN48" s="224"/>
      <c r="CO48" s="233"/>
      <c r="CP48" s="224"/>
      <c r="CQ48" s="224"/>
      <c r="CR48" s="224"/>
      <c r="CS48" s="224"/>
      <c r="CT48" s="224"/>
      <c r="CU48" s="224"/>
      <c r="CV48" s="233"/>
      <c r="CW48" s="224"/>
      <c r="CX48" s="224"/>
      <c r="CY48" s="224"/>
      <c r="CZ48" s="224"/>
      <c r="DA48" s="224"/>
      <c r="DB48" s="224"/>
      <c r="DC48" s="14"/>
      <c r="DD48" s="209"/>
    </row>
    <row r="49" spans="1:108" s="9" customFormat="1" ht="20.100000000000001" customHeight="1" x14ac:dyDescent="0.25">
      <c r="A49" s="261" t="str">
        <f>IF('Ontario 2021 FTE_Weights'!A49&gt;"",'Ontario 2021 FTE_Weights'!A49,"")</f>
        <v>CORE SERVICES</v>
      </c>
      <c r="B49" s="63"/>
      <c r="C49" s="63"/>
      <c r="D49" s="63"/>
      <c r="E49" s="63"/>
      <c r="F49" s="63"/>
      <c r="G49" s="63"/>
      <c r="H49" s="173"/>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4"/>
      <c r="BR49" s="234"/>
      <c r="BS49" s="234"/>
      <c r="BT49" s="234"/>
      <c r="BU49" s="234"/>
      <c r="BV49" s="234"/>
      <c r="BW49" s="234"/>
      <c r="BX49" s="234"/>
      <c r="BY49" s="234"/>
      <c r="BZ49" s="234"/>
      <c r="CA49" s="234"/>
      <c r="CB49" s="234"/>
      <c r="CC49" s="234"/>
      <c r="CD49" s="234"/>
      <c r="CE49" s="234"/>
      <c r="CF49" s="234"/>
      <c r="CG49" s="234"/>
      <c r="CH49" s="234"/>
      <c r="CI49" s="234"/>
      <c r="CJ49" s="234"/>
      <c r="CK49" s="234"/>
      <c r="CL49" s="234"/>
      <c r="CM49" s="234"/>
      <c r="CN49" s="234"/>
      <c r="CO49" s="234"/>
      <c r="CP49" s="234"/>
      <c r="CQ49" s="234"/>
      <c r="CR49" s="234"/>
      <c r="CS49" s="234"/>
      <c r="CT49" s="234"/>
      <c r="CU49" s="234"/>
      <c r="CV49" s="234"/>
      <c r="CW49" s="234"/>
      <c r="CX49" s="234"/>
      <c r="CY49" s="234"/>
      <c r="CZ49" s="234"/>
      <c r="DA49" s="234"/>
      <c r="DB49" s="234"/>
      <c r="DC49" s="14"/>
      <c r="DD49" s="209"/>
    </row>
    <row r="50" spans="1:108" s="16" customFormat="1" ht="17.45" customHeight="1" x14ac:dyDescent="0.25">
      <c r="A50" s="260" t="str">
        <f>IF('Ontario 2021 FTE_Weights'!A50&gt;"",'Ontario 2021 FTE_Weights'!A50,"")</f>
        <v xml:space="preserve">Clinical protocol development, implementation &amp; maintenance -  Default 20% of above FTE SubTotals. </v>
      </c>
      <c r="B50" s="63"/>
      <c r="C50" s="82">
        <f ca="1">INDIRECT("'"&amp;WeightSheet&amp;"'!"&amp;CELL("address",$C50))*(C48+C13)</f>
        <v>0.23580000000000001</v>
      </c>
      <c r="D50" s="82">
        <f ca="1">INDIRECT("'"&amp;WeightSheet&amp;"'!"&amp;CELL("address",$D50))*(D48+D13)</f>
        <v>0</v>
      </c>
      <c r="E50" s="82">
        <f ca="1">INDIRECT("'"&amp;WeightSheet&amp;"'!"&amp;CELL("address",$E50))*(E48+E13)</f>
        <v>0</v>
      </c>
      <c r="F50" s="82">
        <f ca="1">INDIRECT("'"&amp;WeightSheet&amp;"'!"&amp;CELL("address",$F50))*(F48+F13)</f>
        <v>0</v>
      </c>
      <c r="G50" s="82">
        <f ca="1">INDIRECT("'"&amp;WeightSheet&amp;"'!"&amp;CELL("address",$G50))*(G48+G13)</f>
        <v>0</v>
      </c>
      <c r="H50" s="166">
        <f ca="1">INDIRECT("'"&amp;WeightSheet&amp;"'!"&amp;CELL("address",$H50))*(H48+H13)</f>
        <v>0</v>
      </c>
      <c r="I50" s="234"/>
      <c r="J50" s="222"/>
      <c r="K50" s="222"/>
      <c r="L50" s="222"/>
      <c r="M50" s="222"/>
      <c r="N50" s="222"/>
      <c r="O50" s="222"/>
      <c r="P50" s="234"/>
      <c r="Q50" s="222"/>
      <c r="R50" s="222"/>
      <c r="S50" s="222"/>
      <c r="T50" s="222"/>
      <c r="U50" s="222"/>
      <c r="V50" s="222"/>
      <c r="W50" s="234"/>
      <c r="X50" s="222"/>
      <c r="Y50" s="222"/>
      <c r="Z50" s="222"/>
      <c r="AA50" s="222"/>
      <c r="AB50" s="222"/>
      <c r="AC50" s="222"/>
      <c r="AD50" s="234"/>
      <c r="AE50" s="222"/>
      <c r="AF50" s="222"/>
      <c r="AG50" s="222"/>
      <c r="AH50" s="222"/>
      <c r="AI50" s="222"/>
      <c r="AJ50" s="222"/>
      <c r="AK50" s="234"/>
      <c r="AL50" s="222"/>
      <c r="AM50" s="222"/>
      <c r="AN50" s="222"/>
      <c r="AO50" s="222"/>
      <c r="AP50" s="222"/>
      <c r="AQ50" s="222"/>
      <c r="AR50" s="234"/>
      <c r="AS50" s="222"/>
      <c r="AT50" s="222"/>
      <c r="AU50" s="222"/>
      <c r="AV50" s="222"/>
      <c r="AW50" s="222"/>
      <c r="AX50" s="222"/>
      <c r="AY50" s="234"/>
      <c r="AZ50" s="222"/>
      <c r="BA50" s="222"/>
      <c r="BB50" s="222"/>
      <c r="BC50" s="222"/>
      <c r="BD50" s="222"/>
      <c r="BE50" s="222"/>
      <c r="BF50" s="234"/>
      <c r="BG50" s="222"/>
      <c r="BH50" s="222"/>
      <c r="BI50" s="222"/>
      <c r="BJ50" s="222"/>
      <c r="BK50" s="222"/>
      <c r="BL50" s="222"/>
      <c r="BM50" s="234"/>
      <c r="BN50" s="222"/>
      <c r="BO50" s="222"/>
      <c r="BP50" s="222"/>
      <c r="BQ50" s="222"/>
      <c r="BR50" s="222"/>
      <c r="BS50" s="222"/>
      <c r="BT50" s="234"/>
      <c r="BU50" s="222"/>
      <c r="BV50" s="222"/>
      <c r="BW50" s="222"/>
      <c r="BX50" s="222"/>
      <c r="BY50" s="222"/>
      <c r="BZ50" s="222"/>
      <c r="CA50" s="234"/>
      <c r="CB50" s="222"/>
      <c r="CC50" s="222"/>
      <c r="CD50" s="222"/>
      <c r="CE50" s="222"/>
      <c r="CF50" s="222"/>
      <c r="CG50" s="222"/>
      <c r="CH50" s="234"/>
      <c r="CI50" s="222"/>
      <c r="CJ50" s="222"/>
      <c r="CK50" s="222"/>
      <c r="CL50" s="222"/>
      <c r="CM50" s="222"/>
      <c r="CN50" s="222"/>
      <c r="CO50" s="234"/>
      <c r="CP50" s="222"/>
      <c r="CQ50" s="222"/>
      <c r="CR50" s="222"/>
      <c r="CS50" s="222"/>
      <c r="CT50" s="222"/>
      <c r="CU50" s="222"/>
      <c r="CV50" s="234"/>
      <c r="CW50" s="222"/>
      <c r="CX50" s="222"/>
      <c r="CY50" s="222"/>
      <c r="CZ50" s="222"/>
      <c r="DA50" s="222"/>
      <c r="DB50" s="222"/>
      <c r="DC50" s="235"/>
      <c r="DD50" s="211"/>
    </row>
    <row r="51" spans="1:108" s="16" customFormat="1" ht="17.45" customHeight="1" x14ac:dyDescent="0.25">
      <c r="A51" s="260" t="str">
        <f>IF('Ontario 2021 FTE_Weights'!A51&gt;"",'Ontario 2021 FTE_Weights'!A51,"")</f>
        <v>Radiation incident investigations and Quality Assurance oversight</v>
      </c>
      <c r="B51" s="63"/>
      <c r="C51" s="82">
        <f ca="1">INDIRECT("'"&amp;WeightSheet&amp;"'!"&amp;CELL("address",$C51))*$B9/INDIRECT("'"&amp;WeightSheet&amp;"'!"&amp;CELL("address",$B51))</f>
        <v>0.04</v>
      </c>
      <c r="D51" s="82">
        <f ca="1">INDIRECT("'"&amp;WeightSheet&amp;"'!"&amp;CELL("address",$D51))*$B9/INDIRECT("'"&amp;WeightSheet&amp;"'!"&amp;CELL("address",$B51))</f>
        <v>0</v>
      </c>
      <c r="E51" s="82">
        <f ca="1">INDIRECT("'"&amp;WeightSheet&amp;"'!"&amp;CELL("address",$E51))*$B9/INDIRECT("'"&amp;WeightSheet&amp;"'!"&amp;CELL("address",$B51))</f>
        <v>0</v>
      </c>
      <c r="F51" s="82">
        <f ca="1">INDIRECT("'"&amp;WeightSheet&amp;"'!"&amp;CELL("address",$F51))*$B9/INDIRECT("'"&amp;WeightSheet&amp;"'!"&amp;CELL("address",$B51))</f>
        <v>0</v>
      </c>
      <c r="G51" s="82">
        <f ca="1">INDIRECT("'"&amp;WeightSheet&amp;"'!"&amp;CELL("address",$G51))*$B9/INDIRECT("'"&amp;WeightSheet&amp;"'!"&amp;CELL("address",$B51))</f>
        <v>0</v>
      </c>
      <c r="H51" s="166">
        <f ca="1">INDIRECT("'"&amp;WeightSheet&amp;"'!"&amp;CELL("address",$H51))*$B9/INDIRECT("'"&amp;WeightSheet&amp;"'!"&amp;CELL("address",$B51))</f>
        <v>0</v>
      </c>
      <c r="I51" s="234"/>
      <c r="J51" s="222"/>
      <c r="K51" s="222"/>
      <c r="L51" s="222"/>
      <c r="M51" s="222"/>
      <c r="N51" s="222"/>
      <c r="O51" s="222"/>
      <c r="P51" s="234"/>
      <c r="Q51" s="222"/>
      <c r="R51" s="222"/>
      <c r="S51" s="222"/>
      <c r="T51" s="222"/>
      <c r="U51" s="222"/>
      <c r="V51" s="222"/>
      <c r="W51" s="234"/>
      <c r="X51" s="222"/>
      <c r="Y51" s="222"/>
      <c r="Z51" s="222"/>
      <c r="AA51" s="222"/>
      <c r="AB51" s="222"/>
      <c r="AC51" s="222"/>
      <c r="AD51" s="234"/>
      <c r="AE51" s="222"/>
      <c r="AF51" s="222"/>
      <c r="AG51" s="222"/>
      <c r="AH51" s="222"/>
      <c r="AI51" s="222"/>
      <c r="AJ51" s="222"/>
      <c r="AK51" s="234"/>
      <c r="AL51" s="222"/>
      <c r="AM51" s="222"/>
      <c r="AN51" s="222"/>
      <c r="AO51" s="222"/>
      <c r="AP51" s="222"/>
      <c r="AQ51" s="222"/>
      <c r="AR51" s="234"/>
      <c r="AS51" s="222"/>
      <c r="AT51" s="222"/>
      <c r="AU51" s="222"/>
      <c r="AV51" s="222"/>
      <c r="AW51" s="222"/>
      <c r="AX51" s="222"/>
      <c r="AY51" s="234"/>
      <c r="AZ51" s="222"/>
      <c r="BA51" s="222"/>
      <c r="BB51" s="222"/>
      <c r="BC51" s="222"/>
      <c r="BD51" s="222"/>
      <c r="BE51" s="222"/>
      <c r="BF51" s="234"/>
      <c r="BG51" s="222"/>
      <c r="BH51" s="222"/>
      <c r="BI51" s="222"/>
      <c r="BJ51" s="222"/>
      <c r="BK51" s="222"/>
      <c r="BL51" s="222"/>
      <c r="BM51" s="234"/>
      <c r="BN51" s="222"/>
      <c r="BO51" s="222"/>
      <c r="BP51" s="222"/>
      <c r="BQ51" s="222"/>
      <c r="BR51" s="222"/>
      <c r="BS51" s="222"/>
      <c r="BT51" s="234"/>
      <c r="BU51" s="222"/>
      <c r="BV51" s="222"/>
      <c r="BW51" s="222"/>
      <c r="BX51" s="222"/>
      <c r="BY51" s="222"/>
      <c r="BZ51" s="222"/>
      <c r="CA51" s="234"/>
      <c r="CB51" s="222"/>
      <c r="CC51" s="222"/>
      <c r="CD51" s="222"/>
      <c r="CE51" s="222"/>
      <c r="CF51" s="222"/>
      <c r="CG51" s="222"/>
      <c r="CH51" s="234"/>
      <c r="CI51" s="222"/>
      <c r="CJ51" s="222"/>
      <c r="CK51" s="222"/>
      <c r="CL51" s="222"/>
      <c r="CM51" s="222"/>
      <c r="CN51" s="222"/>
      <c r="CO51" s="234"/>
      <c r="CP51" s="222"/>
      <c r="CQ51" s="222"/>
      <c r="CR51" s="222"/>
      <c r="CS51" s="222"/>
      <c r="CT51" s="222"/>
      <c r="CU51" s="222"/>
      <c r="CV51" s="234"/>
      <c r="CW51" s="222"/>
      <c r="CX51" s="222"/>
      <c r="CY51" s="222"/>
      <c r="CZ51" s="222"/>
      <c r="DA51" s="222"/>
      <c r="DB51" s="222"/>
      <c r="DC51" s="235"/>
      <c r="DD51" s="211"/>
    </row>
    <row r="52" spans="1:108" s="9" customFormat="1" ht="17.45" customHeight="1" x14ac:dyDescent="0.25">
      <c r="A52" s="255" t="str">
        <f>IF('Ontario 2021 FTE_Weights'!A52&gt;"",'Ontario 2021 FTE_Weights'!A52,"")</f>
        <v>SubTotal (Core services, FTE)</v>
      </c>
      <c r="B52" s="63"/>
      <c r="C52" s="167">
        <f t="shared" ref="C52:H52" ca="1" si="20">SUM(C50:C51)</f>
        <v>0.27579999999999999</v>
      </c>
      <c r="D52" s="167">
        <f t="shared" ca="1" si="20"/>
        <v>0</v>
      </c>
      <c r="E52" s="167">
        <f t="shared" ca="1" si="20"/>
        <v>0</v>
      </c>
      <c r="F52" s="167">
        <f t="shared" ca="1" si="20"/>
        <v>0</v>
      </c>
      <c r="G52" s="167">
        <f t="shared" ca="1" si="20"/>
        <v>0</v>
      </c>
      <c r="H52" s="168">
        <f t="shared" ca="1" si="20"/>
        <v>0</v>
      </c>
      <c r="I52" s="233"/>
      <c r="J52" s="224"/>
      <c r="K52" s="224"/>
      <c r="L52" s="224"/>
      <c r="M52" s="224"/>
      <c r="N52" s="224"/>
      <c r="O52" s="224"/>
      <c r="P52" s="233"/>
      <c r="Q52" s="224"/>
      <c r="R52" s="224"/>
      <c r="S52" s="224"/>
      <c r="T52" s="224"/>
      <c r="U52" s="224"/>
      <c r="V52" s="224"/>
      <c r="W52" s="233"/>
      <c r="X52" s="224"/>
      <c r="Y52" s="224"/>
      <c r="Z52" s="224"/>
      <c r="AA52" s="224"/>
      <c r="AB52" s="224"/>
      <c r="AC52" s="224"/>
      <c r="AD52" s="233"/>
      <c r="AE52" s="224"/>
      <c r="AF52" s="224"/>
      <c r="AG52" s="224"/>
      <c r="AH52" s="224"/>
      <c r="AI52" s="224"/>
      <c r="AJ52" s="224"/>
      <c r="AK52" s="233"/>
      <c r="AL52" s="224"/>
      <c r="AM52" s="224"/>
      <c r="AN52" s="224"/>
      <c r="AO52" s="224"/>
      <c r="AP52" s="224"/>
      <c r="AQ52" s="224"/>
      <c r="AR52" s="233"/>
      <c r="AS52" s="224"/>
      <c r="AT52" s="224"/>
      <c r="AU52" s="224"/>
      <c r="AV52" s="224"/>
      <c r="AW52" s="224"/>
      <c r="AX52" s="224"/>
      <c r="AY52" s="233"/>
      <c r="AZ52" s="224"/>
      <c r="BA52" s="224"/>
      <c r="BB52" s="224"/>
      <c r="BC52" s="224"/>
      <c r="BD52" s="224"/>
      <c r="BE52" s="224"/>
      <c r="BF52" s="233"/>
      <c r="BG52" s="224"/>
      <c r="BH52" s="224"/>
      <c r="BI52" s="224"/>
      <c r="BJ52" s="224"/>
      <c r="BK52" s="224"/>
      <c r="BL52" s="224"/>
      <c r="BM52" s="233"/>
      <c r="BN52" s="224"/>
      <c r="BO52" s="224"/>
      <c r="BP52" s="224"/>
      <c r="BQ52" s="224"/>
      <c r="BR52" s="224"/>
      <c r="BS52" s="224"/>
      <c r="BT52" s="233"/>
      <c r="BU52" s="224"/>
      <c r="BV52" s="224"/>
      <c r="BW52" s="224"/>
      <c r="BX52" s="224"/>
      <c r="BY52" s="224"/>
      <c r="BZ52" s="224"/>
      <c r="CA52" s="233"/>
      <c r="CB52" s="224"/>
      <c r="CC52" s="224"/>
      <c r="CD52" s="224"/>
      <c r="CE52" s="224"/>
      <c r="CF52" s="224"/>
      <c r="CG52" s="224"/>
      <c r="CH52" s="233"/>
      <c r="CI52" s="224"/>
      <c r="CJ52" s="224"/>
      <c r="CK52" s="224"/>
      <c r="CL52" s="224"/>
      <c r="CM52" s="224"/>
      <c r="CN52" s="224"/>
      <c r="CO52" s="233"/>
      <c r="CP52" s="224"/>
      <c r="CQ52" s="224"/>
      <c r="CR52" s="224"/>
      <c r="CS52" s="224"/>
      <c r="CT52" s="224"/>
      <c r="CU52" s="224"/>
      <c r="CV52" s="233"/>
      <c r="CW52" s="224"/>
      <c r="CX52" s="224"/>
      <c r="CY52" s="224"/>
      <c r="CZ52" s="224"/>
      <c r="DA52" s="224"/>
      <c r="DB52" s="224"/>
      <c r="DC52" s="14"/>
      <c r="DD52" s="209"/>
    </row>
    <row r="53" spans="1:108" s="9" customFormat="1" ht="20.100000000000001" customHeight="1" x14ac:dyDescent="0.25">
      <c r="A53" s="261" t="str">
        <f>IF('Ontario 2021 FTE_Weights'!A53&gt;"",'Ontario 2021 FTE_Weights'!A53,"")</f>
        <v>EDUCATION &amp; TRAINING (of future staff)</v>
      </c>
      <c r="B53" s="49"/>
      <c r="C53" s="50"/>
      <c r="D53" s="50"/>
      <c r="E53" s="50"/>
      <c r="F53" s="50"/>
      <c r="G53" s="50"/>
      <c r="H53" s="174"/>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1"/>
      <c r="BR53" s="221"/>
      <c r="BS53" s="221"/>
      <c r="BT53" s="221"/>
      <c r="BU53" s="221"/>
      <c r="BV53" s="221"/>
      <c r="BW53" s="221"/>
      <c r="BX53" s="221"/>
      <c r="BY53" s="221"/>
      <c r="BZ53" s="221"/>
      <c r="CA53" s="221"/>
      <c r="CB53" s="221"/>
      <c r="CC53" s="221"/>
      <c r="CD53" s="221"/>
      <c r="CE53" s="221"/>
      <c r="CF53" s="221"/>
      <c r="CG53" s="221"/>
      <c r="CH53" s="221"/>
      <c r="CI53" s="221"/>
      <c r="CJ53" s="221"/>
      <c r="CK53" s="221"/>
      <c r="CL53" s="221"/>
      <c r="CM53" s="221"/>
      <c r="CN53" s="221"/>
      <c r="CO53" s="221"/>
      <c r="CP53" s="221"/>
      <c r="CQ53" s="221"/>
      <c r="CR53" s="221"/>
      <c r="CS53" s="221"/>
      <c r="CT53" s="221"/>
      <c r="CU53" s="221"/>
      <c r="CV53" s="221"/>
      <c r="CW53" s="221"/>
      <c r="CX53" s="221"/>
      <c r="CY53" s="221"/>
      <c r="CZ53" s="221"/>
      <c r="DA53" s="221"/>
      <c r="DB53" s="221"/>
      <c r="DC53" s="14"/>
      <c r="DD53" s="209"/>
    </row>
    <row r="54" spans="1:108" s="9" customFormat="1" ht="17.45" customHeight="1" x14ac:dyDescent="0.25">
      <c r="A54" s="260" t="str">
        <f>IF('Ontario 2021 FTE_Weights'!A54&gt;"",'Ontario 2021 FTE_Weights'!A54,"")</f>
        <v>Clinical Physics Residents</v>
      </c>
      <c r="B54" s="182">
        <v>0</v>
      </c>
      <c r="C54" s="175">
        <f ca="1">IF(B54&gt;0,INDIRECT("'"&amp;WeightSheet&amp;"'!"&amp;CELL("address",$C54))*B54+INDIRECT("'"&amp;WeightSheet&amp;"'!"&amp;CELL("address",$B54)),0)</f>
        <v>0</v>
      </c>
      <c r="D54" s="175">
        <f ca="1">INDIRECT("'"&amp;WeightSheet&amp;"'!"&amp;CELL("address",$D54))*B54</f>
        <v>0</v>
      </c>
      <c r="E54" s="175">
        <f ca="1">INDIRECT("'"&amp;WeightSheet&amp;"'!"&amp;CELL("address",$E54))*B54</f>
        <v>0</v>
      </c>
      <c r="F54" s="175">
        <f ca="1">INDIRECT("'"&amp;WeightSheet&amp;"'!"&amp;CELL("address",$F54))*B54</f>
        <v>0</v>
      </c>
      <c r="G54" s="175">
        <f ca="1">INDIRECT("'"&amp;WeightSheet&amp;"'!"&amp;CELL("address",$G54))*B54</f>
        <v>0</v>
      </c>
      <c r="H54" s="176">
        <f ca="1">IF($B54&gt;0,INDIRECT("'"&amp;WeightSheet&amp;"'!"&amp;CELL("address",$H54))*B54,0)</f>
        <v>0</v>
      </c>
      <c r="I54" s="236"/>
      <c r="J54" s="88"/>
      <c r="K54" s="88"/>
      <c r="L54" s="88"/>
      <c r="M54" s="88"/>
      <c r="N54" s="88"/>
      <c r="O54" s="88"/>
      <c r="P54" s="236"/>
      <c r="Q54" s="88"/>
      <c r="R54" s="88"/>
      <c r="S54" s="88"/>
      <c r="T54" s="88"/>
      <c r="U54" s="88"/>
      <c r="V54" s="88"/>
      <c r="W54" s="236"/>
      <c r="X54" s="88"/>
      <c r="Y54" s="88"/>
      <c r="Z54" s="88"/>
      <c r="AA54" s="88"/>
      <c r="AB54" s="88"/>
      <c r="AC54" s="88"/>
      <c r="AD54" s="236"/>
      <c r="AE54" s="88"/>
      <c r="AF54" s="88"/>
      <c r="AG54" s="88"/>
      <c r="AH54" s="88"/>
      <c r="AI54" s="88"/>
      <c r="AJ54" s="88"/>
      <c r="AK54" s="236"/>
      <c r="AL54" s="88"/>
      <c r="AM54" s="88"/>
      <c r="AN54" s="88"/>
      <c r="AO54" s="88"/>
      <c r="AP54" s="88"/>
      <c r="AQ54" s="88"/>
      <c r="AR54" s="236"/>
      <c r="AS54" s="88"/>
      <c r="AT54" s="88"/>
      <c r="AU54" s="88"/>
      <c r="AV54" s="88"/>
      <c r="AW54" s="88"/>
      <c r="AX54" s="88"/>
      <c r="AY54" s="236"/>
      <c r="AZ54" s="88"/>
      <c r="BA54" s="88"/>
      <c r="BB54" s="88"/>
      <c r="BC54" s="88"/>
      <c r="BD54" s="88"/>
      <c r="BE54" s="88"/>
      <c r="BF54" s="236"/>
      <c r="BG54" s="88"/>
      <c r="BH54" s="88"/>
      <c r="BI54" s="88"/>
      <c r="BJ54" s="88"/>
      <c r="BK54" s="88"/>
      <c r="BL54" s="88"/>
      <c r="BM54" s="236"/>
      <c r="BN54" s="88"/>
      <c r="BO54" s="88"/>
      <c r="BP54" s="88"/>
      <c r="BQ54" s="88"/>
      <c r="BR54" s="88"/>
      <c r="BS54" s="88"/>
      <c r="BT54" s="236"/>
      <c r="BU54" s="88"/>
      <c r="BV54" s="88"/>
      <c r="BW54" s="88"/>
      <c r="BX54" s="88"/>
      <c r="BY54" s="88"/>
      <c r="BZ54" s="88"/>
      <c r="CA54" s="236"/>
      <c r="CB54" s="88"/>
      <c r="CC54" s="88"/>
      <c r="CD54" s="88"/>
      <c r="CE54" s="88"/>
      <c r="CF54" s="88"/>
      <c r="CG54" s="88"/>
      <c r="CH54" s="236"/>
      <c r="CI54" s="88"/>
      <c r="CJ54" s="88"/>
      <c r="CK54" s="88"/>
      <c r="CL54" s="88"/>
      <c r="CM54" s="88"/>
      <c r="CN54" s="88"/>
      <c r="CO54" s="236"/>
      <c r="CP54" s="88"/>
      <c r="CQ54" s="88"/>
      <c r="CR54" s="88"/>
      <c r="CS54" s="88"/>
      <c r="CT54" s="88"/>
      <c r="CU54" s="88"/>
      <c r="CV54" s="236"/>
      <c r="CW54" s="88"/>
      <c r="CX54" s="88"/>
      <c r="CY54" s="88"/>
      <c r="CZ54" s="88"/>
      <c r="DA54" s="88"/>
      <c r="DB54" s="88"/>
      <c r="DC54" s="14"/>
      <c r="DD54" s="209"/>
    </row>
    <row r="55" spans="1:108" s="9" customFormat="1" ht="17.45" customHeight="1" x14ac:dyDescent="0.25">
      <c r="A55" s="260" t="str">
        <f>IF('Ontario 2021 FTE_Weights'!A55&gt;"",'Ontario 2021 FTE_Weights'!A55,"")</f>
        <v>Radiation Therapy Students and Undergraduate Term Students</v>
      </c>
      <c r="B55" s="182">
        <v>0</v>
      </c>
      <c r="C55" s="175">
        <f ca="1">IF(B55&gt;0,INDIRECT("'"&amp;WeightSheet&amp;"'!"&amp;CELL("address",$C55))*B55+INDIRECT("'"&amp;WeightSheet&amp;"'!"&amp;CELL("address",$B55)),0)</f>
        <v>0</v>
      </c>
      <c r="D55" s="175">
        <f ca="1">INDIRECT("'"&amp;WeightSheet&amp;"'!"&amp;CELL("address",$D55))*B55</f>
        <v>0</v>
      </c>
      <c r="E55" s="175">
        <f ca="1">INDIRECT("'"&amp;WeightSheet&amp;"'!"&amp;CELL("address",$E55))*B55</f>
        <v>0</v>
      </c>
      <c r="F55" s="175">
        <f ca="1">INDIRECT("'"&amp;WeightSheet&amp;"'!"&amp;CELL("address",$F55))*B55</f>
        <v>0</v>
      </c>
      <c r="G55" s="175">
        <f ca="1">INDIRECT("'"&amp;WeightSheet&amp;"'!"&amp;CELL("address",$G55))*B55</f>
        <v>0</v>
      </c>
      <c r="H55" s="176">
        <f ca="1">IF($B55&gt;0,INDIRECT("'"&amp;WeightSheet&amp;"'!"&amp;CELL("address",$H55))*B55,0)</f>
        <v>0</v>
      </c>
      <c r="I55" s="236"/>
      <c r="J55" s="88"/>
      <c r="K55" s="88"/>
      <c r="L55" s="88"/>
      <c r="M55" s="88"/>
      <c r="N55" s="88"/>
      <c r="O55" s="88"/>
      <c r="P55" s="236"/>
      <c r="Q55" s="88"/>
      <c r="R55" s="88"/>
      <c r="S55" s="88"/>
      <c r="T55" s="88"/>
      <c r="U55" s="88"/>
      <c r="V55" s="88"/>
      <c r="W55" s="236"/>
      <c r="X55" s="88"/>
      <c r="Y55" s="88"/>
      <c r="Z55" s="88"/>
      <c r="AA55" s="88"/>
      <c r="AB55" s="88"/>
      <c r="AC55" s="88"/>
      <c r="AD55" s="236"/>
      <c r="AE55" s="88"/>
      <c r="AF55" s="88"/>
      <c r="AG55" s="88"/>
      <c r="AH55" s="88"/>
      <c r="AI55" s="88"/>
      <c r="AJ55" s="88"/>
      <c r="AK55" s="236"/>
      <c r="AL55" s="88"/>
      <c r="AM55" s="88"/>
      <c r="AN55" s="88"/>
      <c r="AO55" s="88"/>
      <c r="AP55" s="88"/>
      <c r="AQ55" s="88"/>
      <c r="AR55" s="236"/>
      <c r="AS55" s="88"/>
      <c r="AT55" s="88"/>
      <c r="AU55" s="88"/>
      <c r="AV55" s="88"/>
      <c r="AW55" s="88"/>
      <c r="AX55" s="88"/>
      <c r="AY55" s="236"/>
      <c r="AZ55" s="88"/>
      <c r="BA55" s="88"/>
      <c r="BB55" s="88"/>
      <c r="BC55" s="88"/>
      <c r="BD55" s="88"/>
      <c r="BE55" s="88"/>
      <c r="BF55" s="236"/>
      <c r="BG55" s="88"/>
      <c r="BH55" s="88"/>
      <c r="BI55" s="88"/>
      <c r="BJ55" s="88"/>
      <c r="BK55" s="88"/>
      <c r="BL55" s="88"/>
      <c r="BM55" s="236"/>
      <c r="BN55" s="88"/>
      <c r="BO55" s="88"/>
      <c r="BP55" s="88"/>
      <c r="BQ55" s="88"/>
      <c r="BR55" s="88"/>
      <c r="BS55" s="88"/>
      <c r="BT55" s="236"/>
      <c r="BU55" s="88"/>
      <c r="BV55" s="88"/>
      <c r="BW55" s="88"/>
      <c r="BX55" s="88"/>
      <c r="BY55" s="88"/>
      <c r="BZ55" s="88"/>
      <c r="CA55" s="236"/>
      <c r="CB55" s="88"/>
      <c r="CC55" s="88"/>
      <c r="CD55" s="88"/>
      <c r="CE55" s="88"/>
      <c r="CF55" s="88"/>
      <c r="CG55" s="88"/>
      <c r="CH55" s="236"/>
      <c r="CI55" s="88"/>
      <c r="CJ55" s="88"/>
      <c r="CK55" s="88"/>
      <c r="CL55" s="88"/>
      <c r="CM55" s="88"/>
      <c r="CN55" s="88"/>
      <c r="CO55" s="236"/>
      <c r="CP55" s="88"/>
      <c r="CQ55" s="88"/>
      <c r="CR55" s="88"/>
      <c r="CS55" s="88"/>
      <c r="CT55" s="88"/>
      <c r="CU55" s="88"/>
      <c r="CV55" s="236"/>
      <c r="CW55" s="88"/>
      <c r="CX55" s="88"/>
      <c r="CY55" s="88"/>
      <c r="CZ55" s="88"/>
      <c r="DA55" s="88"/>
      <c r="DB55" s="88"/>
      <c r="DC55" s="14"/>
      <c r="DD55" s="209"/>
    </row>
    <row r="56" spans="1:108" s="9" customFormat="1" ht="17.45" customHeight="1" x14ac:dyDescent="0.25">
      <c r="A56" s="260" t="str">
        <f>IF('Ontario 2021 FTE_Weights'!A56&gt;"",'Ontario 2021 FTE_Weights'!A56,"")</f>
        <v>Radiation Oncology Residents</v>
      </c>
      <c r="B56" s="182">
        <v>0</v>
      </c>
      <c r="C56" s="175">
        <f ca="1">IF(B56&gt;0,INDIRECT("'"&amp;WeightSheet&amp;"'!"&amp;CELL("address",$C56))*B56+INDIRECT("'"&amp;WeightSheet&amp;"'!"&amp;CELL("address",$B56)),0)</f>
        <v>0</v>
      </c>
      <c r="D56" s="175">
        <f ca="1">INDIRECT("'"&amp;WeightSheet&amp;"'!"&amp;CELL("address",$D56))*B56</f>
        <v>0</v>
      </c>
      <c r="E56" s="175">
        <f ca="1">INDIRECT("'"&amp;WeightSheet&amp;"'!"&amp;CELL("address",$E56))*B56</f>
        <v>0</v>
      </c>
      <c r="F56" s="175">
        <f ca="1">INDIRECT("'"&amp;WeightSheet&amp;"'!"&amp;CELL("address",$F56))*B56</f>
        <v>0</v>
      </c>
      <c r="G56" s="175">
        <f ca="1">INDIRECT("'"&amp;WeightSheet&amp;"'!"&amp;CELL("address",$G56))*B56</f>
        <v>0</v>
      </c>
      <c r="H56" s="176">
        <f ca="1">IF($B56&gt;0,INDIRECT("'"&amp;WeightSheet&amp;"'!"&amp;CELL("address",$H56))*B56,0)</f>
        <v>0</v>
      </c>
      <c r="I56" s="236"/>
      <c r="J56" s="88"/>
      <c r="K56" s="88"/>
      <c r="L56" s="88"/>
      <c r="M56" s="88"/>
      <c r="N56" s="88"/>
      <c r="O56" s="88"/>
      <c r="P56" s="236"/>
      <c r="Q56" s="88"/>
      <c r="R56" s="88"/>
      <c r="S56" s="88"/>
      <c r="T56" s="88"/>
      <c r="U56" s="88"/>
      <c r="V56" s="88"/>
      <c r="W56" s="236"/>
      <c r="X56" s="88"/>
      <c r="Y56" s="88"/>
      <c r="Z56" s="88"/>
      <c r="AA56" s="88"/>
      <c r="AB56" s="88"/>
      <c r="AC56" s="88"/>
      <c r="AD56" s="236"/>
      <c r="AE56" s="88"/>
      <c r="AF56" s="88"/>
      <c r="AG56" s="88"/>
      <c r="AH56" s="88"/>
      <c r="AI56" s="88"/>
      <c r="AJ56" s="88"/>
      <c r="AK56" s="236"/>
      <c r="AL56" s="88"/>
      <c r="AM56" s="88"/>
      <c r="AN56" s="88"/>
      <c r="AO56" s="88"/>
      <c r="AP56" s="88"/>
      <c r="AQ56" s="88"/>
      <c r="AR56" s="236"/>
      <c r="AS56" s="88"/>
      <c r="AT56" s="88"/>
      <c r="AU56" s="88"/>
      <c r="AV56" s="88"/>
      <c r="AW56" s="88"/>
      <c r="AX56" s="88"/>
      <c r="AY56" s="236"/>
      <c r="AZ56" s="88"/>
      <c r="BA56" s="88"/>
      <c r="BB56" s="88"/>
      <c r="BC56" s="88"/>
      <c r="BD56" s="88"/>
      <c r="BE56" s="88"/>
      <c r="BF56" s="236"/>
      <c r="BG56" s="88"/>
      <c r="BH56" s="88"/>
      <c r="BI56" s="88"/>
      <c r="BJ56" s="88"/>
      <c r="BK56" s="88"/>
      <c r="BL56" s="88"/>
      <c r="BM56" s="236"/>
      <c r="BN56" s="88"/>
      <c r="BO56" s="88"/>
      <c r="BP56" s="88"/>
      <c r="BQ56" s="88"/>
      <c r="BR56" s="88"/>
      <c r="BS56" s="88"/>
      <c r="BT56" s="236"/>
      <c r="BU56" s="88"/>
      <c r="BV56" s="88"/>
      <c r="BW56" s="88"/>
      <c r="BX56" s="88"/>
      <c r="BY56" s="88"/>
      <c r="BZ56" s="88"/>
      <c r="CA56" s="236"/>
      <c r="CB56" s="88"/>
      <c r="CC56" s="88"/>
      <c r="CD56" s="88"/>
      <c r="CE56" s="88"/>
      <c r="CF56" s="88"/>
      <c r="CG56" s="88"/>
      <c r="CH56" s="236"/>
      <c r="CI56" s="88"/>
      <c r="CJ56" s="88"/>
      <c r="CK56" s="88"/>
      <c r="CL56" s="88"/>
      <c r="CM56" s="88"/>
      <c r="CN56" s="88"/>
      <c r="CO56" s="236"/>
      <c r="CP56" s="88"/>
      <c r="CQ56" s="88"/>
      <c r="CR56" s="88"/>
      <c r="CS56" s="88"/>
      <c r="CT56" s="88"/>
      <c r="CU56" s="88"/>
      <c r="CV56" s="236"/>
      <c r="CW56" s="88"/>
      <c r="CX56" s="88"/>
      <c r="CY56" s="88"/>
      <c r="CZ56" s="88"/>
      <c r="DA56" s="88"/>
      <c r="DB56" s="88"/>
      <c r="DC56" s="14"/>
      <c r="DD56" s="209"/>
    </row>
    <row r="57" spans="1:108" s="9" customFormat="1" ht="17.45" customHeight="1" x14ac:dyDescent="0.25">
      <c r="A57" s="260" t="str">
        <f>IF('Ontario 2021 FTE_Weights'!A57&gt;"",'Ontario 2021 FTE_Weights'!A57,"")</f>
        <v>Graduate Students (M.Sc./Ph.D. thesis supervision)</v>
      </c>
      <c r="B57" s="182">
        <v>0</v>
      </c>
      <c r="C57" s="175">
        <f ca="1">IF(B57&gt;0,INDIRECT("'"&amp;WeightSheet&amp;"'!"&amp;CELL("address",$C57))*B57+INDIRECT("'"&amp;WeightSheet&amp;"'!"&amp;CELL("address",$B57)),0)</f>
        <v>0</v>
      </c>
      <c r="D57" s="175">
        <f ca="1">INDIRECT("'"&amp;WeightSheet&amp;"'!"&amp;CELL("address",$D57))*B57</f>
        <v>0</v>
      </c>
      <c r="E57" s="175">
        <f ca="1">INDIRECT("'"&amp;WeightSheet&amp;"'!"&amp;CELL("address",$E57))*B57</f>
        <v>0</v>
      </c>
      <c r="F57" s="175">
        <f ca="1">INDIRECT("'"&amp;WeightSheet&amp;"'!"&amp;CELL("address",$F57))*B57</f>
        <v>0</v>
      </c>
      <c r="G57" s="175">
        <f ca="1">INDIRECT("'"&amp;WeightSheet&amp;"'!"&amp;CELL("address",$G57))*B57</f>
        <v>0</v>
      </c>
      <c r="H57" s="176">
        <f ca="1">IF($B57&gt;0,INDIRECT("'"&amp;WeightSheet&amp;"'!"&amp;CELL("address",$H57))*B57,0)</f>
        <v>0</v>
      </c>
      <c r="I57" s="236"/>
      <c r="J57" s="88"/>
      <c r="K57" s="88"/>
      <c r="L57" s="88"/>
      <c r="M57" s="88"/>
      <c r="N57" s="88"/>
      <c r="O57" s="88"/>
      <c r="P57" s="236"/>
      <c r="Q57" s="88"/>
      <c r="R57" s="88"/>
      <c r="S57" s="88"/>
      <c r="T57" s="88"/>
      <c r="U57" s="88"/>
      <c r="V57" s="88"/>
      <c r="W57" s="236"/>
      <c r="X57" s="88"/>
      <c r="Y57" s="88"/>
      <c r="Z57" s="88"/>
      <c r="AA57" s="88"/>
      <c r="AB57" s="88"/>
      <c r="AC57" s="88"/>
      <c r="AD57" s="236"/>
      <c r="AE57" s="88"/>
      <c r="AF57" s="88"/>
      <c r="AG57" s="88"/>
      <c r="AH57" s="88"/>
      <c r="AI57" s="88"/>
      <c r="AJ57" s="88"/>
      <c r="AK57" s="236"/>
      <c r="AL57" s="88"/>
      <c r="AM57" s="88"/>
      <c r="AN57" s="88"/>
      <c r="AO57" s="88"/>
      <c r="AP57" s="88"/>
      <c r="AQ57" s="88"/>
      <c r="AR57" s="236"/>
      <c r="AS57" s="88"/>
      <c r="AT57" s="88"/>
      <c r="AU57" s="88"/>
      <c r="AV57" s="88"/>
      <c r="AW57" s="88"/>
      <c r="AX57" s="88"/>
      <c r="AY57" s="236"/>
      <c r="AZ57" s="88"/>
      <c r="BA57" s="88"/>
      <c r="BB57" s="88"/>
      <c r="BC57" s="88"/>
      <c r="BD57" s="88"/>
      <c r="BE57" s="88"/>
      <c r="BF57" s="236"/>
      <c r="BG57" s="88"/>
      <c r="BH57" s="88"/>
      <c r="BI57" s="88"/>
      <c r="BJ57" s="88"/>
      <c r="BK57" s="88"/>
      <c r="BL57" s="88"/>
      <c r="BM57" s="236"/>
      <c r="BN57" s="88"/>
      <c r="BO57" s="88"/>
      <c r="BP57" s="88"/>
      <c r="BQ57" s="88"/>
      <c r="BR57" s="88"/>
      <c r="BS57" s="88"/>
      <c r="BT57" s="236"/>
      <c r="BU57" s="88"/>
      <c r="BV57" s="88"/>
      <c r="BW57" s="88"/>
      <c r="BX57" s="88"/>
      <c r="BY57" s="88"/>
      <c r="BZ57" s="88"/>
      <c r="CA57" s="236"/>
      <c r="CB57" s="88"/>
      <c r="CC57" s="88"/>
      <c r="CD57" s="88"/>
      <c r="CE57" s="88"/>
      <c r="CF57" s="88"/>
      <c r="CG57" s="88"/>
      <c r="CH57" s="236"/>
      <c r="CI57" s="88"/>
      <c r="CJ57" s="88"/>
      <c r="CK57" s="88"/>
      <c r="CL57" s="88"/>
      <c r="CM57" s="88"/>
      <c r="CN57" s="88"/>
      <c r="CO57" s="236"/>
      <c r="CP57" s="88"/>
      <c r="CQ57" s="88"/>
      <c r="CR57" s="88"/>
      <c r="CS57" s="88"/>
      <c r="CT57" s="88"/>
      <c r="CU57" s="88"/>
      <c r="CV57" s="236"/>
      <c r="CW57" s="88"/>
      <c r="CX57" s="88"/>
      <c r="CY57" s="88"/>
      <c r="CZ57" s="88"/>
      <c r="DA57" s="88"/>
      <c r="DB57" s="88"/>
      <c r="DC57" s="14"/>
      <c r="DD57" s="209"/>
    </row>
    <row r="58" spans="1:108" s="6" customFormat="1" ht="25.5" customHeight="1" x14ac:dyDescent="0.25">
      <c r="A58" s="260" t="str">
        <f>IF('Ontario 2021 FTE_Weights'!A58&gt;"",'Ontario 2021 FTE_Weights'!A58,"")</f>
        <v>Classroom/Laboratory Teaching - number of university half-courses (i.e., where a half course entails 45 hours of didactic student contact, typical of a full semester course). For shorter course, use fractions.</v>
      </c>
      <c r="B58" s="182">
        <v>0</v>
      </c>
      <c r="C58" s="175">
        <f ca="1">IF(B58&gt;0,INDIRECT("'"&amp;WeightSheet&amp;"'!"&amp;CELL("address",$C58))*B58+INDIRECT("'"&amp;WeightSheet&amp;"'!"&amp;CELL("address",$B58)),0)</f>
        <v>0</v>
      </c>
      <c r="D58" s="175">
        <f ca="1">INDIRECT("'"&amp;WeightSheet&amp;"'!"&amp;CELL("address",$D58))*B58</f>
        <v>0</v>
      </c>
      <c r="E58" s="175">
        <f ca="1">INDIRECT("'"&amp;WeightSheet&amp;"'!"&amp;CELL("address",$E58))*B58</f>
        <v>0</v>
      </c>
      <c r="F58" s="175">
        <f ca="1">INDIRECT("'"&amp;WeightSheet&amp;"'!"&amp;CELL("address",$F58))*B58</f>
        <v>0</v>
      </c>
      <c r="G58" s="175">
        <f ca="1">INDIRECT("'"&amp;WeightSheet&amp;"'!"&amp;CELL("address",$G58))*B58</f>
        <v>0</v>
      </c>
      <c r="H58" s="176">
        <f ca="1">IF($B58&gt;0,INDIRECT("'"&amp;WeightSheet&amp;"'!"&amp;CELL("address",$H58))*B58,0)</f>
        <v>0</v>
      </c>
      <c r="I58" s="236"/>
      <c r="J58" s="88"/>
      <c r="K58" s="88"/>
      <c r="L58" s="88"/>
      <c r="M58" s="88"/>
      <c r="N58" s="88"/>
      <c r="O58" s="88"/>
      <c r="P58" s="236"/>
      <c r="Q58" s="88"/>
      <c r="R58" s="88"/>
      <c r="S58" s="88"/>
      <c r="T58" s="88"/>
      <c r="U58" s="88"/>
      <c r="V58" s="88"/>
      <c r="W58" s="236"/>
      <c r="X58" s="88"/>
      <c r="Y58" s="88"/>
      <c r="Z58" s="88"/>
      <c r="AA58" s="88"/>
      <c r="AB58" s="88"/>
      <c r="AC58" s="88"/>
      <c r="AD58" s="236"/>
      <c r="AE58" s="88"/>
      <c r="AF58" s="88"/>
      <c r="AG58" s="88"/>
      <c r="AH58" s="88"/>
      <c r="AI58" s="88"/>
      <c r="AJ58" s="88"/>
      <c r="AK58" s="236"/>
      <c r="AL58" s="88"/>
      <c r="AM58" s="88"/>
      <c r="AN58" s="88"/>
      <c r="AO58" s="88"/>
      <c r="AP58" s="88"/>
      <c r="AQ58" s="88"/>
      <c r="AR58" s="236"/>
      <c r="AS58" s="88"/>
      <c r="AT58" s="88"/>
      <c r="AU58" s="88"/>
      <c r="AV58" s="88"/>
      <c r="AW58" s="88"/>
      <c r="AX58" s="88"/>
      <c r="AY58" s="236"/>
      <c r="AZ58" s="88"/>
      <c r="BA58" s="88"/>
      <c r="BB58" s="88"/>
      <c r="BC58" s="88"/>
      <c r="BD58" s="88"/>
      <c r="BE58" s="88"/>
      <c r="BF58" s="236"/>
      <c r="BG58" s="88"/>
      <c r="BH58" s="88"/>
      <c r="BI58" s="88"/>
      <c r="BJ58" s="88"/>
      <c r="BK58" s="88"/>
      <c r="BL58" s="88"/>
      <c r="BM58" s="236"/>
      <c r="BN58" s="88"/>
      <c r="BO58" s="88"/>
      <c r="BP58" s="88"/>
      <c r="BQ58" s="88"/>
      <c r="BR58" s="88"/>
      <c r="BS58" s="88"/>
      <c r="BT58" s="236"/>
      <c r="BU58" s="88"/>
      <c r="BV58" s="88"/>
      <c r="BW58" s="88"/>
      <c r="BX58" s="88"/>
      <c r="BY58" s="88"/>
      <c r="BZ58" s="88"/>
      <c r="CA58" s="236"/>
      <c r="CB58" s="88"/>
      <c r="CC58" s="88"/>
      <c r="CD58" s="88"/>
      <c r="CE58" s="88"/>
      <c r="CF58" s="88"/>
      <c r="CG58" s="88"/>
      <c r="CH58" s="236"/>
      <c r="CI58" s="88"/>
      <c r="CJ58" s="88"/>
      <c r="CK58" s="88"/>
      <c r="CL58" s="88"/>
      <c r="CM58" s="88"/>
      <c r="CN58" s="88"/>
      <c r="CO58" s="236"/>
      <c r="CP58" s="88"/>
      <c r="CQ58" s="88"/>
      <c r="CR58" s="88"/>
      <c r="CS58" s="88"/>
      <c r="CT58" s="88"/>
      <c r="CU58" s="88"/>
      <c r="CV58" s="236"/>
      <c r="CW58" s="88"/>
      <c r="CX58" s="88"/>
      <c r="CY58" s="88"/>
      <c r="CZ58" s="88"/>
      <c r="DA58" s="88"/>
      <c r="DB58" s="88"/>
      <c r="DC58" s="11"/>
      <c r="DD58" s="210"/>
    </row>
    <row r="59" spans="1:108" s="9" customFormat="1" ht="17.45" customHeight="1" x14ac:dyDescent="0.25">
      <c r="A59" s="255" t="str">
        <f>IF('Ontario 2021 FTE_Weights'!A59&gt;"",'Ontario 2021 FTE_Weights'!A59,"")</f>
        <v>SubTotal (Education &amp; training, FTE)</v>
      </c>
      <c r="B59" s="280"/>
      <c r="C59" s="167">
        <f ca="1">SUM(C54:C58)</f>
        <v>0</v>
      </c>
      <c r="D59" s="167">
        <f t="shared" ref="D59:H59" ca="1" si="21">SUM(D54:D58)</f>
        <v>0</v>
      </c>
      <c r="E59" s="167">
        <f t="shared" ca="1" si="21"/>
        <v>0</v>
      </c>
      <c r="F59" s="167">
        <f t="shared" ca="1" si="21"/>
        <v>0</v>
      </c>
      <c r="G59" s="167">
        <f t="shared" ca="1" si="21"/>
        <v>0</v>
      </c>
      <c r="H59" s="168">
        <f t="shared" ca="1" si="21"/>
        <v>0</v>
      </c>
      <c r="I59" s="88"/>
      <c r="J59" s="224"/>
      <c r="K59" s="224"/>
      <c r="L59" s="224"/>
      <c r="M59" s="224"/>
      <c r="N59" s="224"/>
      <c r="O59" s="224"/>
      <c r="P59" s="88"/>
      <c r="Q59" s="224"/>
      <c r="R59" s="224"/>
      <c r="S59" s="224"/>
      <c r="T59" s="224"/>
      <c r="U59" s="224"/>
      <c r="V59" s="224"/>
      <c r="W59" s="88"/>
      <c r="X59" s="224"/>
      <c r="Y59" s="224"/>
      <c r="Z59" s="224"/>
      <c r="AA59" s="224"/>
      <c r="AB59" s="224"/>
      <c r="AC59" s="224"/>
      <c r="AD59" s="88"/>
      <c r="AE59" s="224"/>
      <c r="AF59" s="224"/>
      <c r="AG59" s="224"/>
      <c r="AH59" s="224"/>
      <c r="AI59" s="224"/>
      <c r="AJ59" s="224"/>
      <c r="AK59" s="88"/>
      <c r="AL59" s="224"/>
      <c r="AM59" s="224"/>
      <c r="AN59" s="224"/>
      <c r="AO59" s="224"/>
      <c r="AP59" s="224"/>
      <c r="AQ59" s="224"/>
      <c r="AR59" s="88"/>
      <c r="AS59" s="224"/>
      <c r="AT59" s="224"/>
      <c r="AU59" s="224"/>
      <c r="AV59" s="224"/>
      <c r="AW59" s="224"/>
      <c r="AX59" s="224"/>
      <c r="AY59" s="88"/>
      <c r="AZ59" s="224"/>
      <c r="BA59" s="224"/>
      <c r="BB59" s="224"/>
      <c r="BC59" s="224"/>
      <c r="BD59" s="224"/>
      <c r="BE59" s="224"/>
      <c r="BF59" s="88"/>
      <c r="BG59" s="224"/>
      <c r="BH59" s="224"/>
      <c r="BI59" s="224"/>
      <c r="BJ59" s="224"/>
      <c r="BK59" s="224"/>
      <c r="BL59" s="224"/>
      <c r="BM59" s="88"/>
      <c r="BN59" s="224"/>
      <c r="BO59" s="224"/>
      <c r="BP59" s="224"/>
      <c r="BQ59" s="224"/>
      <c r="BR59" s="224"/>
      <c r="BS59" s="224"/>
      <c r="BT59" s="88"/>
      <c r="BU59" s="224"/>
      <c r="BV59" s="224"/>
      <c r="BW59" s="224"/>
      <c r="BX59" s="224"/>
      <c r="BY59" s="224"/>
      <c r="BZ59" s="224"/>
      <c r="CA59" s="88"/>
      <c r="CB59" s="224"/>
      <c r="CC59" s="224"/>
      <c r="CD59" s="224"/>
      <c r="CE59" s="224"/>
      <c r="CF59" s="224"/>
      <c r="CG59" s="224"/>
      <c r="CH59" s="88"/>
      <c r="CI59" s="224"/>
      <c r="CJ59" s="224"/>
      <c r="CK59" s="224"/>
      <c r="CL59" s="224"/>
      <c r="CM59" s="224"/>
      <c r="CN59" s="224"/>
      <c r="CO59" s="88"/>
      <c r="CP59" s="224"/>
      <c r="CQ59" s="224"/>
      <c r="CR59" s="224"/>
      <c r="CS59" s="224"/>
      <c r="CT59" s="224"/>
      <c r="CU59" s="224"/>
      <c r="CV59" s="88"/>
      <c r="CW59" s="224"/>
      <c r="CX59" s="224"/>
      <c r="CY59" s="224"/>
      <c r="CZ59" s="224"/>
      <c r="DA59" s="224"/>
      <c r="DB59" s="224"/>
      <c r="DC59" s="14"/>
      <c r="DD59" s="209"/>
    </row>
    <row r="60" spans="1:108" s="9" customFormat="1" ht="20.100000000000001" customHeight="1" x14ac:dyDescent="0.25">
      <c r="A60" s="262" t="str">
        <f>IF('Ontario 2021 FTE_Weights'!A60&gt;"",'Ontario 2021 FTE_Weights'!A60,"")</f>
        <v>ADMINISTRATION</v>
      </c>
      <c r="B60" s="280"/>
      <c r="C60" s="177"/>
      <c r="D60" s="177"/>
      <c r="E60" s="177"/>
      <c r="F60" s="177"/>
      <c r="G60" s="177"/>
      <c r="H60" s="178"/>
      <c r="I60" s="91"/>
      <c r="J60" s="230"/>
      <c r="K60" s="230"/>
      <c r="L60" s="230"/>
      <c r="M60" s="230"/>
      <c r="N60" s="230"/>
      <c r="O60" s="230"/>
      <c r="P60" s="91"/>
      <c r="Q60" s="230"/>
      <c r="R60" s="230"/>
      <c r="S60" s="230"/>
      <c r="T60" s="230"/>
      <c r="U60" s="230"/>
      <c r="V60" s="230"/>
      <c r="W60" s="91"/>
      <c r="X60" s="230"/>
      <c r="Y60" s="230"/>
      <c r="Z60" s="230"/>
      <c r="AA60" s="230"/>
      <c r="AB60" s="230"/>
      <c r="AC60" s="230"/>
      <c r="AD60" s="91"/>
      <c r="AE60" s="230"/>
      <c r="AF60" s="230"/>
      <c r="AG60" s="230"/>
      <c r="AH60" s="230"/>
      <c r="AI60" s="230"/>
      <c r="AJ60" s="230"/>
      <c r="AK60" s="91"/>
      <c r="AL60" s="230"/>
      <c r="AM60" s="230"/>
      <c r="AN60" s="230"/>
      <c r="AO60" s="230"/>
      <c r="AP60" s="230"/>
      <c r="AQ60" s="230"/>
      <c r="AR60" s="91"/>
      <c r="AS60" s="230"/>
      <c r="AT60" s="230"/>
      <c r="AU60" s="230"/>
      <c r="AV60" s="230"/>
      <c r="AW60" s="230"/>
      <c r="AX60" s="230"/>
      <c r="AY60" s="91"/>
      <c r="AZ60" s="230"/>
      <c r="BA60" s="230"/>
      <c r="BB60" s="230"/>
      <c r="BC60" s="230"/>
      <c r="BD60" s="230"/>
      <c r="BE60" s="230"/>
      <c r="BF60" s="91"/>
      <c r="BG60" s="230"/>
      <c r="BH60" s="230"/>
      <c r="BI60" s="230"/>
      <c r="BJ60" s="230"/>
      <c r="BK60" s="230"/>
      <c r="BL60" s="230"/>
      <c r="BM60" s="91"/>
      <c r="BN60" s="230"/>
      <c r="BO60" s="230"/>
      <c r="BP60" s="230"/>
      <c r="BQ60" s="230"/>
      <c r="BR60" s="230"/>
      <c r="BS60" s="230"/>
      <c r="BT60" s="91"/>
      <c r="BU60" s="230"/>
      <c r="BV60" s="230"/>
      <c r="BW60" s="230"/>
      <c r="BX60" s="230"/>
      <c r="BY60" s="230"/>
      <c r="BZ60" s="230"/>
      <c r="CA60" s="91"/>
      <c r="CB60" s="230"/>
      <c r="CC60" s="230"/>
      <c r="CD60" s="230"/>
      <c r="CE60" s="230"/>
      <c r="CF60" s="230"/>
      <c r="CG60" s="230"/>
      <c r="CH60" s="91"/>
      <c r="CI60" s="230"/>
      <c r="CJ60" s="230"/>
      <c r="CK60" s="230"/>
      <c r="CL60" s="230"/>
      <c r="CM60" s="230"/>
      <c r="CN60" s="230"/>
      <c r="CO60" s="91"/>
      <c r="CP60" s="230"/>
      <c r="CQ60" s="230"/>
      <c r="CR60" s="230"/>
      <c r="CS60" s="230"/>
      <c r="CT60" s="230"/>
      <c r="CU60" s="230"/>
      <c r="CV60" s="91"/>
      <c r="CW60" s="230"/>
      <c r="CX60" s="230"/>
      <c r="CY60" s="230"/>
      <c r="CZ60" s="230"/>
      <c r="DA60" s="230"/>
      <c r="DB60" s="230"/>
      <c r="DC60" s="14"/>
      <c r="DD60" s="209"/>
    </row>
    <row r="61" spans="1:108" s="9" customFormat="1" ht="17.45" customHeight="1" x14ac:dyDescent="0.25">
      <c r="A61" s="254" t="str">
        <f>IF('Ontario 2021 FTE_Weights'!A61&gt;"",'Ontario 2021 FTE_Weights'!A61,"")</f>
        <v>Administrative workload generated by each staff category (Human Resources procedures)</v>
      </c>
      <c r="B61" s="280"/>
      <c r="C61" s="43">
        <f ca="1">INDIRECT("'"&amp;WeightSheet&amp;"'!"&amp;CELL("address",$C61))*SUM(C59,C52,C13,C48)</f>
        <v>7.2740000000000013E-2</v>
      </c>
      <c r="D61" s="43">
        <f ca="1">INDIRECT("'"&amp;WeightSheet&amp;"'!"&amp;CELL("address",$D61))*SUM(D59,D52,D13,D48)</f>
        <v>1.014E-2</v>
      </c>
      <c r="E61" s="43">
        <f ca="1">INDIRECT("'"&amp;WeightSheet&amp;"'!"&amp;CELL("address",$E61))*SUM(E59,E52,E13,E48)</f>
        <v>0</v>
      </c>
      <c r="F61" s="43">
        <f ca="1">INDIRECT("'"&amp;WeightSheet&amp;"'!"&amp;CELL("address",$F61))*SUM(F59,F52,F13,F48)</f>
        <v>7.3000000000000009E-3</v>
      </c>
      <c r="G61" s="43">
        <f ca="1">INDIRECT("'"&amp;WeightSheet&amp;"'!"&amp;CELL("address",$G61))*SUM(G59,G52,G13,G48)</f>
        <v>2.9400000000000003E-3</v>
      </c>
      <c r="H61" s="179">
        <f ca="1">INDIRECT("'"&amp;WeightSheet&amp;"'!"&amp;CELL("address",$H61))*SUM(H59,H52,H13,H48)</f>
        <v>5.7000000000000011E-3</v>
      </c>
      <c r="I61" s="88"/>
      <c r="J61" s="221"/>
      <c r="K61" s="221"/>
      <c r="L61" s="221"/>
      <c r="M61" s="221"/>
      <c r="N61" s="221"/>
      <c r="O61" s="221"/>
      <c r="P61" s="88"/>
      <c r="Q61" s="221"/>
      <c r="R61" s="221"/>
      <c r="S61" s="221"/>
      <c r="T61" s="221"/>
      <c r="U61" s="221"/>
      <c r="V61" s="221"/>
      <c r="W61" s="88"/>
      <c r="X61" s="221"/>
      <c r="Y61" s="221"/>
      <c r="Z61" s="221"/>
      <c r="AA61" s="221"/>
      <c r="AB61" s="221"/>
      <c r="AC61" s="221"/>
      <c r="AD61" s="88"/>
      <c r="AE61" s="221"/>
      <c r="AF61" s="221"/>
      <c r="AG61" s="221"/>
      <c r="AH61" s="221"/>
      <c r="AI61" s="221"/>
      <c r="AJ61" s="221"/>
      <c r="AK61" s="88"/>
      <c r="AL61" s="221"/>
      <c r="AM61" s="221"/>
      <c r="AN61" s="221"/>
      <c r="AO61" s="221"/>
      <c r="AP61" s="221"/>
      <c r="AQ61" s="221"/>
      <c r="AR61" s="88"/>
      <c r="AS61" s="221"/>
      <c r="AT61" s="221"/>
      <c r="AU61" s="221"/>
      <c r="AV61" s="221"/>
      <c r="AW61" s="221"/>
      <c r="AX61" s="221"/>
      <c r="AY61" s="88"/>
      <c r="AZ61" s="221"/>
      <c r="BA61" s="221"/>
      <c r="BB61" s="221"/>
      <c r="BC61" s="221"/>
      <c r="BD61" s="221"/>
      <c r="BE61" s="221"/>
      <c r="BF61" s="88"/>
      <c r="BG61" s="221"/>
      <c r="BH61" s="221"/>
      <c r="BI61" s="221"/>
      <c r="BJ61" s="221"/>
      <c r="BK61" s="221"/>
      <c r="BL61" s="221"/>
      <c r="BM61" s="88"/>
      <c r="BN61" s="221"/>
      <c r="BO61" s="221"/>
      <c r="BP61" s="221"/>
      <c r="BQ61" s="221"/>
      <c r="BR61" s="221"/>
      <c r="BS61" s="221"/>
      <c r="BT61" s="88"/>
      <c r="BU61" s="221"/>
      <c r="BV61" s="221"/>
      <c r="BW61" s="221"/>
      <c r="BX61" s="221"/>
      <c r="BY61" s="221"/>
      <c r="BZ61" s="221"/>
      <c r="CA61" s="88"/>
      <c r="CB61" s="221"/>
      <c r="CC61" s="221"/>
      <c r="CD61" s="221"/>
      <c r="CE61" s="221"/>
      <c r="CF61" s="221"/>
      <c r="CG61" s="221"/>
      <c r="CH61" s="88"/>
      <c r="CI61" s="221"/>
      <c r="CJ61" s="221"/>
      <c r="CK61" s="221"/>
      <c r="CL61" s="221"/>
      <c r="CM61" s="221"/>
      <c r="CN61" s="221"/>
      <c r="CO61" s="88"/>
      <c r="CP61" s="221"/>
      <c r="CQ61" s="221"/>
      <c r="CR61" s="221"/>
      <c r="CS61" s="221"/>
      <c r="CT61" s="221"/>
      <c r="CU61" s="221"/>
      <c r="CV61" s="88"/>
      <c r="CW61" s="221"/>
      <c r="CX61" s="221"/>
      <c r="CY61" s="221"/>
      <c r="CZ61" s="221"/>
      <c r="DA61" s="221"/>
      <c r="DB61" s="221"/>
      <c r="DC61" s="14"/>
      <c r="DD61" s="209"/>
    </row>
    <row r="62" spans="1:108" s="9" customFormat="1" ht="17.45" customHeight="1" x14ac:dyDescent="0.25">
      <c r="A62" s="254" t="str">
        <f>IF('Ontario 2021 FTE_Weights'!A62&gt;"",'Ontario 2021 FTE_Weights'!A62,"")</f>
        <v>Administrative workload placed on Department Head and Supervisors</v>
      </c>
      <c r="B62" s="280"/>
      <c r="C62" s="39">
        <f ca="1">SUM(C61:H61)</f>
        <v>9.8820000000000005E-2</v>
      </c>
      <c r="D62" s="175">
        <v>0</v>
      </c>
      <c r="E62" s="61">
        <v>0</v>
      </c>
      <c r="F62" s="61">
        <v>0</v>
      </c>
      <c r="G62" s="175">
        <v>0</v>
      </c>
      <c r="H62" s="176">
        <v>0</v>
      </c>
      <c r="I62" s="88"/>
      <c r="J62" s="221"/>
      <c r="K62" s="88"/>
      <c r="L62" s="88"/>
      <c r="M62" s="88"/>
      <c r="N62" s="88"/>
      <c r="O62" s="88"/>
      <c r="P62" s="88"/>
      <c r="Q62" s="221"/>
      <c r="R62" s="88"/>
      <c r="S62" s="88"/>
      <c r="T62" s="88"/>
      <c r="U62" s="88"/>
      <c r="V62" s="88"/>
      <c r="W62" s="88"/>
      <c r="X62" s="221"/>
      <c r="Y62" s="88"/>
      <c r="Z62" s="88"/>
      <c r="AA62" s="88"/>
      <c r="AB62" s="88"/>
      <c r="AC62" s="88"/>
      <c r="AD62" s="88"/>
      <c r="AE62" s="221"/>
      <c r="AF62" s="88"/>
      <c r="AG62" s="88"/>
      <c r="AH62" s="88"/>
      <c r="AI62" s="88"/>
      <c r="AJ62" s="88"/>
      <c r="AK62" s="88"/>
      <c r="AL62" s="221"/>
      <c r="AM62" s="88"/>
      <c r="AN62" s="88"/>
      <c r="AO62" s="88"/>
      <c r="AP62" s="88"/>
      <c r="AQ62" s="88"/>
      <c r="AR62" s="88"/>
      <c r="AS62" s="221"/>
      <c r="AT62" s="88"/>
      <c r="AU62" s="88"/>
      <c r="AV62" s="88"/>
      <c r="AW62" s="88"/>
      <c r="AX62" s="88"/>
      <c r="AY62" s="88"/>
      <c r="AZ62" s="221"/>
      <c r="BA62" s="88"/>
      <c r="BB62" s="88"/>
      <c r="BC62" s="88"/>
      <c r="BD62" s="88"/>
      <c r="BE62" s="88"/>
      <c r="BF62" s="88"/>
      <c r="BG62" s="221"/>
      <c r="BH62" s="88"/>
      <c r="BI62" s="88"/>
      <c r="BJ62" s="88"/>
      <c r="BK62" s="88"/>
      <c r="BL62" s="88"/>
      <c r="BM62" s="88"/>
      <c r="BN62" s="221"/>
      <c r="BO62" s="88"/>
      <c r="BP62" s="88"/>
      <c r="BQ62" s="88"/>
      <c r="BR62" s="88"/>
      <c r="BS62" s="88"/>
      <c r="BT62" s="88"/>
      <c r="BU62" s="221"/>
      <c r="BV62" s="88"/>
      <c r="BW62" s="88"/>
      <c r="BX62" s="88"/>
      <c r="BY62" s="88"/>
      <c r="BZ62" s="88"/>
      <c r="CA62" s="88"/>
      <c r="CB62" s="221"/>
      <c r="CC62" s="88"/>
      <c r="CD62" s="88"/>
      <c r="CE62" s="88"/>
      <c r="CF62" s="88"/>
      <c r="CG62" s="88"/>
      <c r="CH62" s="88"/>
      <c r="CI62" s="221"/>
      <c r="CJ62" s="88"/>
      <c r="CK62" s="88"/>
      <c r="CL62" s="88"/>
      <c r="CM62" s="88"/>
      <c r="CN62" s="88"/>
      <c r="CO62" s="88"/>
      <c r="CP62" s="221"/>
      <c r="CQ62" s="88"/>
      <c r="CR62" s="88"/>
      <c r="CS62" s="88"/>
      <c r="CT62" s="88"/>
      <c r="CU62" s="88"/>
      <c r="CV62" s="88"/>
      <c r="CW62" s="221"/>
      <c r="CX62" s="88"/>
      <c r="CY62" s="88"/>
      <c r="CZ62" s="88"/>
      <c r="DA62" s="88"/>
      <c r="DB62" s="88"/>
      <c r="DC62" s="14"/>
      <c r="DD62" s="209"/>
    </row>
    <row r="63" spans="1:108" s="9" customFormat="1" ht="17.45" customHeight="1" x14ac:dyDescent="0.25">
      <c r="A63" s="254" t="str">
        <f>IF('Ontario 2021 FTE_Weights'!A63&gt;"",'Ontario 2021 FTE_Weights'!A63,"")</f>
        <v>Coverage for holidays, vacation, continuing education, site visits</v>
      </c>
      <c r="B63" s="280"/>
      <c r="C63" s="43">
        <f ca="1">INDIRECT("'"&amp;WeightSheet&amp;"'!"&amp;CELL("address",$C63))*SUM(C59,C62,C52,C13,C48)</f>
        <v>0.155362</v>
      </c>
      <c r="D63" s="43">
        <f ca="1">INDIRECT("'"&amp;WeightSheet&amp;"'!"&amp;CELL("address",$D63))*SUM(D59,D52,D48,D13)</f>
        <v>5.0700000000000002E-2</v>
      </c>
      <c r="E63" s="43">
        <f ca="1">INDIRECT("'"&amp;WeightSheet&amp;"'!"&amp;CELL("address",$E63))*SUM(E59,E52,E48,E13)</f>
        <v>0</v>
      </c>
      <c r="F63" s="43">
        <f ca="1">INDIRECT("'"&amp;WeightSheet&amp;"'!"&amp;CELL("address",$F63))*SUM(F59,F52,F48,F13)</f>
        <v>3.6500000000000005E-2</v>
      </c>
      <c r="G63" s="43">
        <f ca="1">INDIRECT("'"&amp;WeightSheet&amp;"'!"&amp;CELL("address",$G63))*SUM(G59,G52,G48,G13)</f>
        <v>1.4700000000000003E-2</v>
      </c>
      <c r="H63" s="179">
        <f ca="1">INDIRECT("'"&amp;WeightSheet&amp;"'!"&amp;CELL("address",$H63))*SUM(H59,H52,H48,H13)</f>
        <v>2.8500000000000004E-2</v>
      </c>
      <c r="I63" s="88"/>
      <c r="J63" s="221"/>
      <c r="K63" s="221"/>
      <c r="L63" s="221"/>
      <c r="M63" s="221"/>
      <c r="N63" s="221"/>
      <c r="O63" s="221"/>
      <c r="P63" s="88"/>
      <c r="Q63" s="221"/>
      <c r="R63" s="221"/>
      <c r="S63" s="221"/>
      <c r="T63" s="221"/>
      <c r="U63" s="221"/>
      <c r="V63" s="221"/>
      <c r="W63" s="88"/>
      <c r="X63" s="221"/>
      <c r="Y63" s="221"/>
      <c r="Z63" s="221"/>
      <c r="AA63" s="221"/>
      <c r="AB63" s="221"/>
      <c r="AC63" s="221"/>
      <c r="AD63" s="88"/>
      <c r="AE63" s="221"/>
      <c r="AF63" s="221"/>
      <c r="AG63" s="221"/>
      <c r="AH63" s="221"/>
      <c r="AI63" s="221"/>
      <c r="AJ63" s="221"/>
      <c r="AK63" s="88"/>
      <c r="AL63" s="221"/>
      <c r="AM63" s="221"/>
      <c r="AN63" s="221"/>
      <c r="AO63" s="221"/>
      <c r="AP63" s="221"/>
      <c r="AQ63" s="221"/>
      <c r="AR63" s="88"/>
      <c r="AS63" s="221"/>
      <c r="AT63" s="221"/>
      <c r="AU63" s="221"/>
      <c r="AV63" s="221"/>
      <c r="AW63" s="221"/>
      <c r="AX63" s="221"/>
      <c r="AY63" s="88"/>
      <c r="AZ63" s="221"/>
      <c r="BA63" s="221"/>
      <c r="BB63" s="221"/>
      <c r="BC63" s="221"/>
      <c r="BD63" s="221"/>
      <c r="BE63" s="221"/>
      <c r="BF63" s="88"/>
      <c r="BG63" s="221"/>
      <c r="BH63" s="221"/>
      <c r="BI63" s="221"/>
      <c r="BJ63" s="221"/>
      <c r="BK63" s="221"/>
      <c r="BL63" s="221"/>
      <c r="BM63" s="88"/>
      <c r="BN63" s="221"/>
      <c r="BO63" s="221"/>
      <c r="BP63" s="221"/>
      <c r="BQ63" s="221"/>
      <c r="BR63" s="221"/>
      <c r="BS63" s="221"/>
      <c r="BT63" s="88"/>
      <c r="BU63" s="221"/>
      <c r="BV63" s="221"/>
      <c r="BW63" s="221"/>
      <c r="BX63" s="221"/>
      <c r="BY63" s="221"/>
      <c r="BZ63" s="221"/>
      <c r="CA63" s="88"/>
      <c r="CB63" s="221"/>
      <c r="CC63" s="221"/>
      <c r="CD63" s="221"/>
      <c r="CE63" s="221"/>
      <c r="CF63" s="221"/>
      <c r="CG63" s="221"/>
      <c r="CH63" s="88"/>
      <c r="CI63" s="221"/>
      <c r="CJ63" s="221"/>
      <c r="CK63" s="221"/>
      <c r="CL63" s="221"/>
      <c r="CM63" s="221"/>
      <c r="CN63" s="221"/>
      <c r="CO63" s="88"/>
      <c r="CP63" s="221"/>
      <c r="CQ63" s="221"/>
      <c r="CR63" s="221"/>
      <c r="CS63" s="221"/>
      <c r="CT63" s="221"/>
      <c r="CU63" s="221"/>
      <c r="CV63" s="88"/>
      <c r="CW63" s="221"/>
      <c r="CX63" s="221"/>
      <c r="CY63" s="221"/>
      <c r="CZ63" s="221"/>
      <c r="DA63" s="221"/>
      <c r="DB63" s="221"/>
      <c r="DC63" s="14"/>
      <c r="DD63" s="209"/>
    </row>
    <row r="64" spans="1:108" s="9" customFormat="1" ht="17.45" customHeight="1" x14ac:dyDescent="0.25">
      <c r="A64" s="255" t="str">
        <f>IF('Ontario 2021 FTE_Weights'!A64&gt;"",'Ontario 2021 FTE_Weights'!A64,"")</f>
        <v>SubTotal (Adminstration, FTE)</v>
      </c>
      <c r="B64" s="280"/>
      <c r="C64" s="167">
        <f ca="1">SUM(C62:C63)</f>
        <v>0.25418200000000002</v>
      </c>
      <c r="D64" s="167">
        <f ca="1">SUM(D62:D63)</f>
        <v>5.0700000000000002E-2</v>
      </c>
      <c r="E64" s="167">
        <f t="shared" ref="E64:H64" ca="1" si="22">SUM(E62:E63)</f>
        <v>0</v>
      </c>
      <c r="F64" s="167">
        <f t="shared" ca="1" si="22"/>
        <v>3.6500000000000005E-2</v>
      </c>
      <c r="G64" s="167">
        <f t="shared" ca="1" si="22"/>
        <v>1.4700000000000003E-2</v>
      </c>
      <c r="H64" s="168">
        <f t="shared" ca="1" si="22"/>
        <v>2.8500000000000004E-2</v>
      </c>
      <c r="I64" s="88"/>
      <c r="J64" s="224"/>
      <c r="K64" s="224"/>
      <c r="L64" s="224"/>
      <c r="M64" s="224"/>
      <c r="N64" s="224"/>
      <c r="O64" s="224"/>
      <c r="P64" s="88"/>
      <c r="Q64" s="224"/>
      <c r="R64" s="224"/>
      <c r="S64" s="224"/>
      <c r="T64" s="224"/>
      <c r="U64" s="224"/>
      <c r="V64" s="224"/>
      <c r="W64" s="88"/>
      <c r="X64" s="224"/>
      <c r="Y64" s="224"/>
      <c r="Z64" s="224"/>
      <c r="AA64" s="224"/>
      <c r="AB64" s="224"/>
      <c r="AC64" s="224"/>
      <c r="AD64" s="88"/>
      <c r="AE64" s="224"/>
      <c r="AF64" s="224"/>
      <c r="AG64" s="224"/>
      <c r="AH64" s="224"/>
      <c r="AI64" s="224"/>
      <c r="AJ64" s="224"/>
      <c r="AK64" s="88"/>
      <c r="AL64" s="224"/>
      <c r="AM64" s="224"/>
      <c r="AN64" s="224"/>
      <c r="AO64" s="224"/>
      <c r="AP64" s="224"/>
      <c r="AQ64" s="224"/>
      <c r="AR64" s="88"/>
      <c r="AS64" s="224"/>
      <c r="AT64" s="224"/>
      <c r="AU64" s="224"/>
      <c r="AV64" s="224"/>
      <c r="AW64" s="224"/>
      <c r="AX64" s="224"/>
      <c r="AY64" s="88"/>
      <c r="AZ64" s="224"/>
      <c r="BA64" s="224"/>
      <c r="BB64" s="224"/>
      <c r="BC64" s="224"/>
      <c r="BD64" s="224"/>
      <c r="BE64" s="224"/>
      <c r="BF64" s="88"/>
      <c r="BG64" s="224"/>
      <c r="BH64" s="224"/>
      <c r="BI64" s="224"/>
      <c r="BJ64" s="224"/>
      <c r="BK64" s="224"/>
      <c r="BL64" s="224"/>
      <c r="BM64" s="88"/>
      <c r="BN64" s="224"/>
      <c r="BO64" s="224"/>
      <c r="BP64" s="224"/>
      <c r="BQ64" s="224"/>
      <c r="BR64" s="224"/>
      <c r="BS64" s="224"/>
      <c r="BT64" s="88"/>
      <c r="BU64" s="224"/>
      <c r="BV64" s="224"/>
      <c r="BW64" s="224"/>
      <c r="BX64" s="224"/>
      <c r="BY64" s="224"/>
      <c r="BZ64" s="224"/>
      <c r="CA64" s="88"/>
      <c r="CB64" s="224"/>
      <c r="CC64" s="224"/>
      <c r="CD64" s="224"/>
      <c r="CE64" s="224"/>
      <c r="CF64" s="224"/>
      <c r="CG64" s="224"/>
      <c r="CH64" s="88"/>
      <c r="CI64" s="224"/>
      <c r="CJ64" s="224"/>
      <c r="CK64" s="224"/>
      <c r="CL64" s="224"/>
      <c r="CM64" s="224"/>
      <c r="CN64" s="224"/>
      <c r="CO64" s="88"/>
      <c r="CP64" s="224"/>
      <c r="CQ64" s="224"/>
      <c r="CR64" s="224"/>
      <c r="CS64" s="224"/>
      <c r="CT64" s="224"/>
      <c r="CU64" s="224"/>
      <c r="CV64" s="88"/>
      <c r="CW64" s="224"/>
      <c r="CX64" s="224"/>
      <c r="CY64" s="224"/>
      <c r="CZ64" s="224"/>
      <c r="DA64" s="224"/>
      <c r="DB64" s="224"/>
      <c r="DC64" s="14"/>
      <c r="DD64" s="209"/>
    </row>
    <row r="65" spans="1:108" s="9" customFormat="1" ht="20.100000000000001" customHeight="1" x14ac:dyDescent="0.25">
      <c r="A65" s="263"/>
      <c r="B65" s="280"/>
      <c r="C65" s="191"/>
      <c r="D65" s="191"/>
      <c r="E65" s="191"/>
      <c r="F65" s="191"/>
      <c r="G65" s="191"/>
      <c r="H65" s="192"/>
      <c r="I65" s="88"/>
      <c r="J65" s="224"/>
      <c r="K65" s="224"/>
      <c r="L65" s="224"/>
      <c r="M65" s="224"/>
      <c r="N65" s="224"/>
      <c r="O65" s="224"/>
      <c r="P65" s="88"/>
      <c r="Q65" s="224"/>
      <c r="R65" s="224"/>
      <c r="S65" s="224"/>
      <c r="T65" s="224"/>
      <c r="U65" s="224"/>
      <c r="V65" s="224"/>
      <c r="W65" s="88"/>
      <c r="X65" s="224"/>
      <c r="Y65" s="224"/>
      <c r="Z65" s="224"/>
      <c r="AA65" s="224"/>
      <c r="AB65" s="224"/>
      <c r="AC65" s="224"/>
      <c r="AD65" s="88"/>
      <c r="AE65" s="224"/>
      <c r="AF65" s="224"/>
      <c r="AG65" s="224"/>
      <c r="AH65" s="224"/>
      <c r="AI65" s="224"/>
      <c r="AJ65" s="224"/>
      <c r="AK65" s="88"/>
      <c r="AL65" s="224"/>
      <c r="AM65" s="224"/>
      <c r="AN65" s="224"/>
      <c r="AO65" s="224"/>
      <c r="AP65" s="224"/>
      <c r="AQ65" s="224"/>
      <c r="AR65" s="88"/>
      <c r="AS65" s="224"/>
      <c r="AT65" s="224"/>
      <c r="AU65" s="224"/>
      <c r="AV65" s="224"/>
      <c r="AW65" s="224"/>
      <c r="AX65" s="224"/>
      <c r="AY65" s="88"/>
      <c r="AZ65" s="224"/>
      <c r="BA65" s="224"/>
      <c r="BB65" s="224"/>
      <c r="BC65" s="224"/>
      <c r="BD65" s="224"/>
      <c r="BE65" s="224"/>
      <c r="BF65" s="88"/>
      <c r="BG65" s="224"/>
      <c r="BH65" s="224"/>
      <c r="BI65" s="224"/>
      <c r="BJ65" s="224"/>
      <c r="BK65" s="224"/>
      <c r="BL65" s="224"/>
      <c r="BM65" s="88"/>
      <c r="BN65" s="224"/>
      <c r="BO65" s="224"/>
      <c r="BP65" s="224"/>
      <c r="BQ65" s="224"/>
      <c r="BR65" s="224"/>
      <c r="BS65" s="224"/>
      <c r="BT65" s="88"/>
      <c r="BU65" s="224"/>
      <c r="BV65" s="224"/>
      <c r="BW65" s="224"/>
      <c r="BX65" s="224"/>
      <c r="BY65" s="224"/>
      <c r="BZ65" s="224"/>
      <c r="CA65" s="88"/>
      <c r="CB65" s="224"/>
      <c r="CC65" s="224"/>
      <c r="CD65" s="224"/>
      <c r="CE65" s="224"/>
      <c r="CF65" s="224"/>
      <c r="CG65" s="224"/>
      <c r="CH65" s="88"/>
      <c r="CI65" s="224"/>
      <c r="CJ65" s="224"/>
      <c r="CK65" s="224"/>
      <c r="CL65" s="224"/>
      <c r="CM65" s="224"/>
      <c r="CN65" s="224"/>
      <c r="CO65" s="88"/>
      <c r="CP65" s="224"/>
      <c r="CQ65" s="224"/>
      <c r="CR65" s="224"/>
      <c r="CS65" s="224"/>
      <c r="CT65" s="224"/>
      <c r="CU65" s="224"/>
      <c r="CV65" s="88"/>
      <c r="CW65" s="224"/>
      <c r="CX65" s="224"/>
      <c r="CY65" s="224"/>
      <c r="CZ65" s="224"/>
      <c r="DA65" s="224"/>
      <c r="DB65" s="224"/>
      <c r="DC65" s="14"/>
      <c r="DD65" s="209"/>
    </row>
    <row r="66" spans="1:108" s="9" customFormat="1" ht="35.1" customHeight="1" x14ac:dyDescent="0.25">
      <c r="A66" s="264" t="str">
        <f>IF('Ontario 2021 FTE_Weights'!A65&gt;"",'Ontario 2021 FTE_Weights'!A65,"")</f>
        <v>Grand Total (FTE) per staff type (All duties included)</v>
      </c>
      <c r="B66" s="281"/>
      <c r="C66" s="251">
        <f t="shared" ref="C66:H66" ca="1" si="23">SUM(C64,C59,C52,C48,C13)</f>
        <v>1.708982</v>
      </c>
      <c r="D66" s="251">
        <f t="shared" ca="1" si="23"/>
        <v>0.55769999999999997</v>
      </c>
      <c r="E66" s="251">
        <f t="shared" ca="1" si="23"/>
        <v>0</v>
      </c>
      <c r="F66" s="251">
        <f t="shared" ca="1" si="23"/>
        <v>0.40150000000000008</v>
      </c>
      <c r="G66" s="251">
        <f t="shared" ca="1" si="23"/>
        <v>0.16170000000000001</v>
      </c>
      <c r="H66" s="252">
        <f t="shared" ca="1" si="23"/>
        <v>0.3135</v>
      </c>
      <c r="I66" s="88"/>
      <c r="J66" s="224"/>
      <c r="K66" s="224"/>
      <c r="L66" s="224"/>
      <c r="M66" s="224"/>
      <c r="N66" s="224"/>
      <c r="O66" s="224"/>
      <c r="P66" s="88"/>
      <c r="Q66" s="224"/>
      <c r="R66" s="224"/>
      <c r="S66" s="224"/>
      <c r="T66" s="224"/>
      <c r="U66" s="224"/>
      <c r="V66" s="224"/>
      <c r="W66" s="88"/>
      <c r="X66" s="224"/>
      <c r="Y66" s="224"/>
      <c r="Z66" s="224"/>
      <c r="AA66" s="224"/>
      <c r="AB66" s="224"/>
      <c r="AC66" s="224"/>
      <c r="AD66" s="88"/>
      <c r="AE66" s="224"/>
      <c r="AF66" s="224"/>
      <c r="AG66" s="224"/>
      <c r="AH66" s="224"/>
      <c r="AI66" s="224"/>
      <c r="AJ66" s="224"/>
      <c r="AK66" s="88"/>
      <c r="AL66" s="224"/>
      <c r="AM66" s="224"/>
      <c r="AN66" s="224"/>
      <c r="AO66" s="224"/>
      <c r="AP66" s="224"/>
      <c r="AQ66" s="224"/>
      <c r="AR66" s="88"/>
      <c r="AS66" s="224"/>
      <c r="AT66" s="224"/>
      <c r="AU66" s="224"/>
      <c r="AV66" s="224"/>
      <c r="AW66" s="224"/>
      <c r="AX66" s="224"/>
      <c r="AY66" s="88"/>
      <c r="AZ66" s="224"/>
      <c r="BA66" s="224"/>
      <c r="BB66" s="224"/>
      <c r="BC66" s="224"/>
      <c r="BD66" s="224"/>
      <c r="BE66" s="224"/>
      <c r="BF66" s="88"/>
      <c r="BG66" s="224"/>
      <c r="BH66" s="224"/>
      <c r="BI66" s="224"/>
      <c r="BJ66" s="224"/>
      <c r="BK66" s="224"/>
      <c r="BL66" s="224"/>
      <c r="BM66" s="88"/>
      <c r="BN66" s="224"/>
      <c r="BO66" s="224"/>
      <c r="BP66" s="224"/>
      <c r="BQ66" s="224"/>
      <c r="BR66" s="224"/>
      <c r="BS66" s="224"/>
      <c r="BT66" s="88"/>
      <c r="BU66" s="224"/>
      <c r="BV66" s="224"/>
      <c r="BW66" s="224"/>
      <c r="BX66" s="224"/>
      <c r="BY66" s="224"/>
      <c r="BZ66" s="224"/>
      <c r="CA66" s="88"/>
      <c r="CB66" s="224"/>
      <c r="CC66" s="224"/>
      <c r="CD66" s="224"/>
      <c r="CE66" s="224"/>
      <c r="CF66" s="224"/>
      <c r="CG66" s="224"/>
      <c r="CH66" s="88"/>
      <c r="CI66" s="224"/>
      <c r="CJ66" s="224"/>
      <c r="CK66" s="224"/>
      <c r="CL66" s="224"/>
      <c r="CM66" s="224"/>
      <c r="CN66" s="224"/>
      <c r="CO66" s="88"/>
      <c r="CP66" s="224"/>
      <c r="CQ66" s="224"/>
      <c r="CR66" s="224"/>
      <c r="CS66" s="224"/>
      <c r="CT66" s="224"/>
      <c r="CU66" s="224"/>
      <c r="CV66" s="88"/>
      <c r="CW66" s="224"/>
      <c r="CX66" s="224"/>
      <c r="CY66" s="224"/>
      <c r="CZ66" s="224"/>
      <c r="DA66" s="224"/>
      <c r="DB66" s="224"/>
      <c r="DC66" s="14"/>
      <c r="DD66" s="209"/>
    </row>
    <row r="67" spans="1:108" s="9" customFormat="1" ht="16.899999999999999" customHeight="1" x14ac:dyDescent="0.3">
      <c r="A67" s="265" t="str">
        <f>IF('Ontario 2021 FTE_Weights'!A66&gt;"",'Ontario 2021 FTE_Weights'!A66,"")</f>
        <v>Grand Total (FTE) - all staff reporting to Medical Physics Department</v>
      </c>
      <c r="B67" s="180">
        <f ca="1">SUM(C66:H66)</f>
        <v>3.1433819999999999</v>
      </c>
      <c r="C67" s="180"/>
      <c r="D67" s="180"/>
      <c r="E67" s="180"/>
      <c r="F67" s="180"/>
      <c r="G67" s="180"/>
      <c r="H67" s="181"/>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7"/>
      <c r="BR67" s="237"/>
      <c r="BS67" s="237"/>
      <c r="BT67" s="237"/>
      <c r="BU67" s="237"/>
      <c r="BV67" s="237"/>
      <c r="BW67" s="237"/>
      <c r="BX67" s="237"/>
      <c r="BY67" s="237"/>
      <c r="BZ67" s="237"/>
      <c r="CA67" s="237"/>
      <c r="CB67" s="237"/>
      <c r="CC67" s="237"/>
      <c r="CD67" s="237"/>
      <c r="CE67" s="237"/>
      <c r="CF67" s="237"/>
      <c r="CG67" s="237"/>
      <c r="CH67" s="237"/>
      <c r="CI67" s="237"/>
      <c r="CJ67" s="237"/>
      <c r="CK67" s="237"/>
      <c r="CL67" s="237"/>
      <c r="CM67" s="237"/>
      <c r="CN67" s="237"/>
      <c r="CO67" s="237"/>
      <c r="CP67" s="237"/>
      <c r="CQ67" s="237"/>
      <c r="CR67" s="237"/>
      <c r="CS67" s="237"/>
      <c r="CT67" s="237"/>
      <c r="CU67" s="237"/>
      <c r="CV67" s="237"/>
      <c r="CW67" s="237"/>
      <c r="CX67" s="237"/>
      <c r="CY67" s="237"/>
      <c r="CZ67" s="237"/>
      <c r="DA67" s="237"/>
      <c r="DB67" s="237"/>
      <c r="DC67" s="14"/>
      <c r="DD67" s="209"/>
    </row>
    <row r="68" spans="1:108" s="9" customFormat="1" ht="18.75" x14ac:dyDescent="0.3">
      <c r="A68" s="266" t="s">
        <v>71</v>
      </c>
      <c r="B68" s="184">
        <v>0</v>
      </c>
      <c r="C68" s="182">
        <v>0</v>
      </c>
      <c r="D68" s="182">
        <v>0</v>
      </c>
      <c r="E68" s="182">
        <v>0</v>
      </c>
      <c r="F68" s="182">
        <v>0</v>
      </c>
      <c r="G68" s="182">
        <v>0</v>
      </c>
      <c r="H68" s="183">
        <v>0</v>
      </c>
      <c r="I68" s="238"/>
      <c r="J68" s="228"/>
      <c r="K68" s="228"/>
      <c r="L68" s="228"/>
      <c r="M68" s="228"/>
      <c r="N68" s="228"/>
      <c r="O68" s="228"/>
      <c r="P68" s="238"/>
      <c r="Q68" s="228"/>
      <c r="R68" s="228"/>
      <c r="S68" s="228"/>
      <c r="T68" s="228"/>
      <c r="U68" s="228"/>
      <c r="V68" s="228"/>
      <c r="W68" s="238"/>
      <c r="X68" s="228"/>
      <c r="Y68" s="228"/>
      <c r="Z68" s="228"/>
      <c r="AA68" s="228"/>
      <c r="AB68" s="228"/>
      <c r="AC68" s="228"/>
      <c r="AD68" s="238"/>
      <c r="AE68" s="228"/>
      <c r="AF68" s="228"/>
      <c r="AG68" s="228"/>
      <c r="AH68" s="228"/>
      <c r="AI68" s="228"/>
      <c r="AJ68" s="228"/>
      <c r="AK68" s="238"/>
      <c r="AL68" s="228"/>
      <c r="AM68" s="228"/>
      <c r="AN68" s="228"/>
      <c r="AO68" s="228"/>
      <c r="AP68" s="228"/>
      <c r="AQ68" s="228"/>
      <c r="AR68" s="238"/>
      <c r="AS68" s="228"/>
      <c r="AT68" s="228"/>
      <c r="AU68" s="228"/>
      <c r="AV68" s="228"/>
      <c r="AW68" s="228"/>
      <c r="AX68" s="228"/>
      <c r="AY68" s="238"/>
      <c r="AZ68" s="228"/>
      <c r="BA68" s="228"/>
      <c r="BB68" s="228"/>
      <c r="BC68" s="228"/>
      <c r="BD68" s="228"/>
      <c r="BE68" s="228"/>
      <c r="BF68" s="238"/>
      <c r="BG68" s="228"/>
      <c r="BH68" s="228"/>
      <c r="BI68" s="228"/>
      <c r="BJ68" s="228"/>
      <c r="BK68" s="228"/>
      <c r="BL68" s="228"/>
      <c r="BM68" s="238"/>
      <c r="BN68" s="228"/>
      <c r="BO68" s="228"/>
      <c r="BP68" s="228"/>
      <c r="BQ68" s="228"/>
      <c r="BR68" s="228"/>
      <c r="BS68" s="228"/>
      <c r="BT68" s="238"/>
      <c r="BU68" s="228"/>
      <c r="BV68" s="228"/>
      <c r="BW68" s="228"/>
      <c r="BX68" s="228"/>
      <c r="BY68" s="228"/>
      <c r="BZ68" s="228"/>
      <c r="CA68" s="238"/>
      <c r="CB68" s="228"/>
      <c r="CC68" s="228"/>
      <c r="CD68" s="228"/>
      <c r="CE68" s="228"/>
      <c r="CF68" s="228"/>
      <c r="CG68" s="228"/>
      <c r="CH68" s="238"/>
      <c r="CI68" s="228"/>
      <c r="CJ68" s="228"/>
      <c r="CK68" s="228"/>
      <c r="CL68" s="228"/>
      <c r="CM68" s="228"/>
      <c r="CN68" s="228"/>
      <c r="CO68" s="238"/>
      <c r="CP68" s="228"/>
      <c r="CQ68" s="228"/>
      <c r="CR68" s="228"/>
      <c r="CS68" s="228"/>
      <c r="CT68" s="228"/>
      <c r="CU68" s="228"/>
      <c r="CV68" s="238"/>
      <c r="CW68" s="228"/>
      <c r="CX68" s="228"/>
      <c r="CY68" s="228"/>
      <c r="CZ68" s="228"/>
      <c r="DA68" s="228"/>
      <c r="DB68" s="228"/>
      <c r="DC68" s="14"/>
      <c r="DD68" s="209"/>
    </row>
    <row r="69" spans="1:108" s="9" customFormat="1" ht="18.75" x14ac:dyDescent="0.3">
      <c r="A69" s="266" t="s">
        <v>70</v>
      </c>
      <c r="B69" s="184">
        <v>0</v>
      </c>
      <c r="C69" s="182">
        <v>0</v>
      </c>
      <c r="D69" s="182">
        <v>0</v>
      </c>
      <c r="E69" s="182">
        <v>0</v>
      </c>
      <c r="F69" s="182">
        <v>0</v>
      </c>
      <c r="G69" s="182">
        <v>0</v>
      </c>
      <c r="H69" s="183">
        <v>0</v>
      </c>
      <c r="I69" s="238"/>
      <c r="J69" s="228"/>
      <c r="K69" s="228"/>
      <c r="L69" s="228"/>
      <c r="M69" s="228"/>
      <c r="N69" s="228"/>
      <c r="O69" s="228"/>
      <c r="P69" s="238"/>
      <c r="Q69" s="228"/>
      <c r="R69" s="228"/>
      <c r="S69" s="228"/>
      <c r="T69" s="228"/>
      <c r="U69" s="228"/>
      <c r="V69" s="228"/>
      <c r="W69" s="238"/>
      <c r="X69" s="228"/>
      <c r="Y69" s="228"/>
      <c r="Z69" s="228"/>
      <c r="AA69" s="228"/>
      <c r="AB69" s="228"/>
      <c r="AC69" s="228"/>
      <c r="AD69" s="238"/>
      <c r="AE69" s="228"/>
      <c r="AF69" s="228"/>
      <c r="AG69" s="228"/>
      <c r="AH69" s="228"/>
      <c r="AI69" s="228"/>
      <c r="AJ69" s="228"/>
      <c r="AK69" s="238"/>
      <c r="AL69" s="228"/>
      <c r="AM69" s="228"/>
      <c r="AN69" s="228"/>
      <c r="AO69" s="228"/>
      <c r="AP69" s="228"/>
      <c r="AQ69" s="228"/>
      <c r="AR69" s="238"/>
      <c r="AS69" s="228"/>
      <c r="AT69" s="228"/>
      <c r="AU69" s="228"/>
      <c r="AV69" s="228"/>
      <c r="AW69" s="228"/>
      <c r="AX69" s="228"/>
      <c r="AY69" s="238"/>
      <c r="AZ69" s="228"/>
      <c r="BA69" s="228"/>
      <c r="BB69" s="228"/>
      <c r="BC69" s="228"/>
      <c r="BD69" s="228"/>
      <c r="BE69" s="228"/>
      <c r="BF69" s="238"/>
      <c r="BG69" s="228"/>
      <c r="BH69" s="228"/>
      <c r="BI69" s="228"/>
      <c r="BJ69" s="228"/>
      <c r="BK69" s="228"/>
      <c r="BL69" s="228"/>
      <c r="BM69" s="238"/>
      <c r="BN69" s="228"/>
      <c r="BO69" s="228"/>
      <c r="BP69" s="228"/>
      <c r="BQ69" s="228"/>
      <c r="BR69" s="228"/>
      <c r="BS69" s="228"/>
      <c r="BT69" s="238"/>
      <c r="BU69" s="228"/>
      <c r="BV69" s="228"/>
      <c r="BW69" s="228"/>
      <c r="BX69" s="228"/>
      <c r="BY69" s="228"/>
      <c r="BZ69" s="228"/>
      <c r="CA69" s="238"/>
      <c r="CB69" s="228"/>
      <c r="CC69" s="228"/>
      <c r="CD69" s="228"/>
      <c r="CE69" s="228"/>
      <c r="CF69" s="228"/>
      <c r="CG69" s="228"/>
      <c r="CH69" s="238"/>
      <c r="CI69" s="228"/>
      <c r="CJ69" s="228"/>
      <c r="CK69" s="228"/>
      <c r="CL69" s="228"/>
      <c r="CM69" s="228"/>
      <c r="CN69" s="228"/>
      <c r="CO69" s="238"/>
      <c r="CP69" s="228"/>
      <c r="CQ69" s="228"/>
      <c r="CR69" s="228"/>
      <c r="CS69" s="228"/>
      <c r="CT69" s="228"/>
      <c r="CU69" s="228"/>
      <c r="CV69" s="238"/>
      <c r="CW69" s="228"/>
      <c r="CX69" s="228"/>
      <c r="CY69" s="228"/>
      <c r="CZ69" s="228"/>
      <c r="DA69" s="228"/>
      <c r="DB69" s="228"/>
      <c r="DC69" s="14"/>
      <c r="DD69" s="209"/>
    </row>
    <row r="70" spans="1:108" s="15" customFormat="1" x14ac:dyDescent="0.25">
      <c r="A70" s="267"/>
      <c r="B70" s="282"/>
      <c r="C70" s="193"/>
      <c r="D70" s="194"/>
      <c r="E70" s="194"/>
      <c r="F70" s="194"/>
      <c r="G70" s="194"/>
      <c r="H70" s="195"/>
      <c r="I70" s="236"/>
      <c r="J70" s="228"/>
      <c r="K70" s="230"/>
      <c r="L70" s="230"/>
      <c r="M70" s="230"/>
      <c r="N70" s="230"/>
      <c r="O70" s="230"/>
      <c r="P70" s="236"/>
      <c r="Q70" s="228"/>
      <c r="R70" s="230"/>
      <c r="S70" s="230"/>
      <c r="T70" s="230"/>
      <c r="U70" s="230"/>
      <c r="V70" s="230"/>
      <c r="W70" s="236"/>
      <c r="X70" s="228"/>
      <c r="Y70" s="230"/>
      <c r="Z70" s="230"/>
      <c r="AA70" s="230"/>
      <c r="AB70" s="230"/>
      <c r="AC70" s="230"/>
      <c r="AD70" s="236"/>
      <c r="AE70" s="228"/>
      <c r="AF70" s="230"/>
      <c r="AG70" s="230"/>
      <c r="AH70" s="230"/>
      <c r="AI70" s="230"/>
      <c r="AJ70" s="230"/>
      <c r="AK70" s="236"/>
      <c r="AL70" s="228"/>
      <c r="AM70" s="230"/>
      <c r="AN70" s="230"/>
      <c r="AO70" s="230"/>
      <c r="AP70" s="230"/>
      <c r="AQ70" s="230"/>
      <c r="AR70" s="236"/>
      <c r="AS70" s="228"/>
      <c r="AT70" s="230"/>
      <c r="AU70" s="230"/>
      <c r="AV70" s="230"/>
      <c r="AW70" s="230"/>
      <c r="AX70" s="230"/>
      <c r="AY70" s="236"/>
      <c r="AZ70" s="228"/>
      <c r="BA70" s="230"/>
      <c r="BB70" s="230"/>
      <c r="BC70" s="230"/>
      <c r="BD70" s="230"/>
      <c r="BE70" s="230"/>
      <c r="BF70" s="236"/>
      <c r="BG70" s="228"/>
      <c r="BH70" s="230"/>
      <c r="BI70" s="230"/>
      <c r="BJ70" s="230"/>
      <c r="BK70" s="230"/>
      <c r="BL70" s="230"/>
      <c r="BM70" s="236"/>
      <c r="BN70" s="228"/>
      <c r="BO70" s="230"/>
      <c r="BP70" s="230"/>
      <c r="BQ70" s="230"/>
      <c r="BR70" s="230"/>
      <c r="BS70" s="230"/>
      <c r="BT70" s="236"/>
      <c r="BU70" s="228"/>
      <c r="BV70" s="230"/>
      <c r="BW70" s="230"/>
      <c r="BX70" s="230"/>
      <c r="BY70" s="230"/>
      <c r="BZ70" s="230"/>
      <c r="CA70" s="236"/>
      <c r="CB70" s="228"/>
      <c r="CC70" s="230"/>
      <c r="CD70" s="230"/>
      <c r="CE70" s="230"/>
      <c r="CF70" s="230"/>
      <c r="CG70" s="230"/>
      <c r="CH70" s="236"/>
      <c r="CI70" s="228"/>
      <c r="CJ70" s="230"/>
      <c r="CK70" s="230"/>
      <c r="CL70" s="230"/>
      <c r="CM70" s="230"/>
      <c r="CN70" s="230"/>
      <c r="CO70" s="236"/>
      <c r="CP70" s="228"/>
      <c r="CQ70" s="230"/>
      <c r="CR70" s="230"/>
      <c r="CS70" s="230"/>
      <c r="CT70" s="230"/>
      <c r="CU70" s="230"/>
      <c r="CV70" s="236"/>
      <c r="CW70" s="228"/>
      <c r="CX70" s="230"/>
      <c r="CY70" s="230"/>
      <c r="CZ70" s="230"/>
      <c r="DA70" s="230"/>
      <c r="DB70" s="230"/>
      <c r="DC70" s="14"/>
      <c r="DD70" s="212"/>
    </row>
    <row r="71" spans="1:108" ht="16.149999999999999" customHeight="1" x14ac:dyDescent="0.3">
      <c r="A71" s="268" t="s">
        <v>119</v>
      </c>
      <c r="B71" s="283"/>
      <c r="C71" s="199"/>
      <c r="D71" s="200"/>
      <c r="E71" s="200"/>
      <c r="F71" s="200"/>
      <c r="G71" s="200"/>
      <c r="H71" s="201"/>
      <c r="I71" s="239"/>
      <c r="J71" s="240"/>
      <c r="K71" s="241"/>
      <c r="L71" s="241"/>
      <c r="M71" s="241"/>
      <c r="N71" s="241"/>
      <c r="O71" s="241"/>
      <c r="P71" s="239"/>
      <c r="Q71" s="240"/>
      <c r="R71" s="241"/>
      <c r="S71" s="241"/>
      <c r="T71" s="241"/>
      <c r="U71" s="241"/>
      <c r="V71" s="241"/>
      <c r="W71" s="239"/>
      <c r="X71" s="240"/>
      <c r="Y71" s="241"/>
      <c r="Z71" s="241"/>
      <c r="AA71" s="241"/>
      <c r="AB71" s="241"/>
      <c r="AC71" s="241"/>
      <c r="AD71" s="239"/>
      <c r="AE71" s="240"/>
      <c r="AF71" s="241"/>
      <c r="AG71" s="241"/>
      <c r="AH71" s="241"/>
      <c r="AI71" s="241"/>
      <c r="AJ71" s="241"/>
      <c r="AK71" s="239"/>
      <c r="AL71" s="240"/>
      <c r="AM71" s="241"/>
      <c r="AN71" s="241"/>
      <c r="AO71" s="241"/>
      <c r="AP71" s="241"/>
      <c r="AQ71" s="241"/>
      <c r="AR71" s="239"/>
      <c r="AS71" s="240"/>
      <c r="AT71" s="241"/>
      <c r="AU71" s="241"/>
      <c r="AV71" s="241"/>
      <c r="AW71" s="241"/>
      <c r="AX71" s="241"/>
      <c r="AY71" s="239"/>
      <c r="AZ71" s="240"/>
      <c r="BA71" s="241"/>
      <c r="BB71" s="241"/>
      <c r="BC71" s="241"/>
      <c r="BD71" s="241"/>
      <c r="BE71" s="241"/>
      <c r="BF71" s="239"/>
      <c r="BG71" s="240"/>
      <c r="BH71" s="241"/>
      <c r="BI71" s="241"/>
      <c r="BJ71" s="241"/>
      <c r="BK71" s="241"/>
      <c r="BL71" s="241"/>
      <c r="BM71" s="239"/>
      <c r="BN71" s="240"/>
      <c r="BO71" s="241"/>
      <c r="BP71" s="241"/>
      <c r="BQ71" s="241"/>
      <c r="BR71" s="241"/>
      <c r="BS71" s="241"/>
      <c r="BT71" s="239"/>
      <c r="BU71" s="240"/>
      <c r="BV71" s="241"/>
      <c r="BW71" s="241"/>
      <c r="BX71" s="241"/>
      <c r="BY71" s="241"/>
      <c r="BZ71" s="241"/>
      <c r="CA71" s="239"/>
      <c r="CB71" s="240"/>
      <c r="CC71" s="241"/>
      <c r="CD71" s="241"/>
      <c r="CE71" s="241"/>
      <c r="CF71" s="241"/>
      <c r="CG71" s="241"/>
      <c r="CH71" s="239"/>
      <c r="CI71" s="240"/>
      <c r="CJ71" s="241"/>
      <c r="CK71" s="241"/>
      <c r="CL71" s="241"/>
      <c r="CM71" s="241"/>
      <c r="CN71" s="241"/>
      <c r="CO71" s="239"/>
      <c r="CP71" s="240"/>
      <c r="CQ71" s="241"/>
      <c r="CR71" s="241"/>
      <c r="CS71" s="241"/>
      <c r="CT71" s="241"/>
      <c r="CU71" s="241"/>
      <c r="CV71" s="239"/>
      <c r="CW71" s="240"/>
      <c r="CX71" s="241"/>
      <c r="CY71" s="241"/>
      <c r="CZ71" s="241"/>
      <c r="DA71" s="241"/>
      <c r="DB71" s="241"/>
    </row>
    <row r="72" spans="1:108" x14ac:dyDescent="0.25">
      <c r="A72" s="269" t="s">
        <v>120</v>
      </c>
      <c r="B72" s="283"/>
      <c r="C72" s="249">
        <f ca="1">C66-C68</f>
        <v>1.708982</v>
      </c>
      <c r="D72" s="249">
        <f t="shared" ref="D72:H72" ca="1" si="24">D66-D68</f>
        <v>0.55769999999999997</v>
      </c>
      <c r="E72" s="249">
        <f t="shared" ca="1" si="24"/>
        <v>0</v>
      </c>
      <c r="F72" s="249">
        <f t="shared" ca="1" si="24"/>
        <v>0.40150000000000008</v>
      </c>
      <c r="G72" s="249">
        <f t="shared" ca="1" si="24"/>
        <v>0.16170000000000001</v>
      </c>
      <c r="H72" s="250">
        <f t="shared" ca="1" si="24"/>
        <v>0.3135</v>
      </c>
      <c r="I72" s="239"/>
      <c r="J72" s="241"/>
      <c r="K72" s="241"/>
      <c r="L72" s="241"/>
      <c r="M72" s="241"/>
      <c r="N72" s="241"/>
      <c r="O72" s="241"/>
      <c r="P72" s="239"/>
      <c r="Q72" s="241"/>
      <c r="R72" s="241"/>
      <c r="S72" s="241"/>
      <c r="T72" s="241"/>
      <c r="U72" s="241"/>
      <c r="V72" s="241"/>
      <c r="W72" s="239"/>
      <c r="X72" s="241"/>
      <c r="Y72" s="241"/>
      <c r="Z72" s="241"/>
      <c r="AA72" s="241"/>
      <c r="AB72" s="241"/>
      <c r="AC72" s="241"/>
      <c r="AD72" s="239"/>
      <c r="AE72" s="241"/>
      <c r="AF72" s="241"/>
      <c r="AG72" s="241"/>
      <c r="AH72" s="241"/>
      <c r="AI72" s="241"/>
      <c r="AJ72" s="241"/>
      <c r="AK72" s="239"/>
      <c r="AL72" s="241"/>
      <c r="AM72" s="241"/>
      <c r="AN72" s="241"/>
      <c r="AO72" s="241"/>
      <c r="AP72" s="241"/>
      <c r="AQ72" s="241"/>
      <c r="AR72" s="239"/>
      <c r="AS72" s="241"/>
      <c r="AT72" s="241"/>
      <c r="AU72" s="241"/>
      <c r="AV72" s="241"/>
      <c r="AW72" s="241"/>
      <c r="AX72" s="241"/>
      <c r="AY72" s="239"/>
      <c r="AZ72" s="241"/>
      <c r="BA72" s="241"/>
      <c r="BB72" s="241"/>
      <c r="BC72" s="241"/>
      <c r="BD72" s="241"/>
      <c r="BE72" s="241"/>
      <c r="BF72" s="239"/>
      <c r="BG72" s="241"/>
      <c r="BH72" s="241"/>
      <c r="BI72" s="241"/>
      <c r="BJ72" s="241"/>
      <c r="BK72" s="241"/>
      <c r="BL72" s="241"/>
      <c r="BM72" s="239"/>
      <c r="BN72" s="241"/>
      <c r="BO72" s="241"/>
      <c r="BP72" s="241"/>
      <c r="BQ72" s="241"/>
      <c r="BR72" s="241"/>
      <c r="BS72" s="241"/>
      <c r="BT72" s="239"/>
      <c r="BU72" s="241"/>
      <c r="BV72" s="241"/>
      <c r="BW72" s="241"/>
      <c r="BX72" s="241"/>
      <c r="BY72" s="241"/>
      <c r="BZ72" s="241"/>
      <c r="CA72" s="239"/>
      <c r="CB72" s="241"/>
      <c r="CC72" s="241"/>
      <c r="CD72" s="241"/>
      <c r="CE72" s="241"/>
      <c r="CF72" s="241"/>
      <c r="CG72" s="241"/>
      <c r="CH72" s="239"/>
      <c r="CI72" s="241"/>
      <c r="CJ72" s="241"/>
      <c r="CK72" s="241"/>
      <c r="CL72" s="241"/>
      <c r="CM72" s="241"/>
      <c r="CN72" s="241"/>
      <c r="CO72" s="239"/>
      <c r="CP72" s="241"/>
      <c r="CQ72" s="241"/>
      <c r="CR72" s="241"/>
      <c r="CS72" s="241"/>
      <c r="CT72" s="241"/>
      <c r="CU72" s="241"/>
      <c r="CV72" s="239"/>
      <c r="CW72" s="241"/>
      <c r="CX72" s="241"/>
      <c r="CY72" s="241"/>
      <c r="CZ72" s="241"/>
      <c r="DA72" s="241"/>
      <c r="DB72" s="241"/>
    </row>
    <row r="73" spans="1:108" ht="16.149999999999999" customHeight="1" x14ac:dyDescent="0.25">
      <c r="A73" s="269" t="s">
        <v>121</v>
      </c>
      <c r="B73" s="284"/>
      <c r="C73" s="249">
        <f ca="1">C66-C69</f>
        <v>1.708982</v>
      </c>
      <c r="D73" s="249">
        <f t="shared" ref="D73:H73" ca="1" si="25">D66-D69</f>
        <v>0.55769999999999997</v>
      </c>
      <c r="E73" s="249">
        <f t="shared" ca="1" si="25"/>
        <v>0</v>
      </c>
      <c r="F73" s="249">
        <f t="shared" ca="1" si="25"/>
        <v>0.40150000000000008</v>
      </c>
      <c r="G73" s="249">
        <f t="shared" ca="1" si="25"/>
        <v>0.16170000000000001</v>
      </c>
      <c r="H73" s="250">
        <f t="shared" ca="1" si="25"/>
        <v>0.3135</v>
      </c>
      <c r="I73" s="242"/>
      <c r="J73" s="241"/>
      <c r="K73" s="241"/>
      <c r="L73" s="241"/>
      <c r="M73" s="241"/>
      <c r="N73" s="241"/>
      <c r="O73" s="241"/>
      <c r="P73" s="242"/>
      <c r="Q73" s="241"/>
      <c r="R73" s="241"/>
      <c r="S73" s="241"/>
      <c r="T73" s="241"/>
      <c r="U73" s="241"/>
      <c r="V73" s="241"/>
      <c r="W73" s="242"/>
      <c r="X73" s="241"/>
      <c r="Y73" s="241"/>
      <c r="Z73" s="241"/>
      <c r="AA73" s="241"/>
      <c r="AB73" s="241"/>
      <c r="AC73" s="241"/>
      <c r="AD73" s="242"/>
      <c r="AE73" s="241"/>
      <c r="AF73" s="241"/>
      <c r="AG73" s="241"/>
      <c r="AH73" s="241"/>
      <c r="AI73" s="241"/>
      <c r="AJ73" s="241"/>
      <c r="AK73" s="242"/>
      <c r="AL73" s="241"/>
      <c r="AM73" s="241"/>
      <c r="AN73" s="241"/>
      <c r="AO73" s="241"/>
      <c r="AP73" s="241"/>
      <c r="AQ73" s="241"/>
      <c r="AR73" s="242"/>
      <c r="AS73" s="241"/>
      <c r="AT73" s="241"/>
      <c r="AU73" s="241"/>
      <c r="AV73" s="241"/>
      <c r="AW73" s="241"/>
      <c r="AX73" s="241"/>
      <c r="AY73" s="242"/>
      <c r="AZ73" s="241"/>
      <c r="BA73" s="241"/>
      <c r="BB73" s="241"/>
      <c r="BC73" s="241"/>
      <c r="BD73" s="241"/>
      <c r="BE73" s="241"/>
      <c r="BF73" s="242"/>
      <c r="BG73" s="241"/>
      <c r="BH73" s="241"/>
      <c r="BI73" s="241"/>
      <c r="BJ73" s="241"/>
      <c r="BK73" s="241"/>
      <c r="BL73" s="241"/>
      <c r="BM73" s="242"/>
      <c r="BN73" s="241"/>
      <c r="BO73" s="241"/>
      <c r="BP73" s="241"/>
      <c r="BQ73" s="241"/>
      <c r="BR73" s="241"/>
      <c r="BS73" s="241"/>
      <c r="BT73" s="242"/>
      <c r="BU73" s="241"/>
      <c r="BV73" s="241"/>
      <c r="BW73" s="241"/>
      <c r="BX73" s="241"/>
      <c r="BY73" s="241"/>
      <c r="BZ73" s="241"/>
      <c r="CA73" s="242"/>
      <c r="CB73" s="241"/>
      <c r="CC73" s="241"/>
      <c r="CD73" s="241"/>
      <c r="CE73" s="241"/>
      <c r="CF73" s="241"/>
      <c r="CG73" s="241"/>
      <c r="CH73" s="242"/>
      <c r="CI73" s="241"/>
      <c r="CJ73" s="241"/>
      <c r="CK73" s="241"/>
      <c r="CL73" s="241"/>
      <c r="CM73" s="241"/>
      <c r="CN73" s="241"/>
      <c r="CO73" s="242"/>
      <c r="CP73" s="241"/>
      <c r="CQ73" s="241"/>
      <c r="CR73" s="241"/>
      <c r="CS73" s="241"/>
      <c r="CT73" s="241"/>
      <c r="CU73" s="241"/>
      <c r="CV73" s="242"/>
      <c r="CW73" s="241"/>
      <c r="CX73" s="241"/>
      <c r="CY73" s="241"/>
      <c r="CZ73" s="241"/>
      <c r="DA73" s="241"/>
      <c r="DB73" s="241"/>
    </row>
    <row r="74" spans="1:108" s="12" customFormat="1" ht="18.75" x14ac:dyDescent="0.3">
      <c r="A74" s="270" t="s">
        <v>118</v>
      </c>
      <c r="B74" s="280"/>
      <c r="C74" s="184"/>
      <c r="D74" s="184"/>
      <c r="E74" s="184"/>
      <c r="F74" s="184"/>
      <c r="G74" s="184"/>
      <c r="H74" s="185"/>
      <c r="I74" s="91"/>
      <c r="J74" s="238"/>
      <c r="K74" s="238"/>
      <c r="L74" s="238"/>
      <c r="M74" s="238"/>
      <c r="N74" s="238"/>
      <c r="O74" s="238"/>
      <c r="P74" s="91"/>
      <c r="Q74" s="238"/>
      <c r="R74" s="238"/>
      <c r="S74" s="238"/>
      <c r="T74" s="238"/>
      <c r="U74" s="238"/>
      <c r="V74" s="238"/>
      <c r="W74" s="91"/>
      <c r="X74" s="238"/>
      <c r="Y74" s="238"/>
      <c r="Z74" s="238"/>
      <c r="AA74" s="238"/>
      <c r="AB74" s="238"/>
      <c r="AC74" s="238"/>
      <c r="AD74" s="91"/>
      <c r="AE74" s="238"/>
      <c r="AF74" s="238"/>
      <c r="AG74" s="238"/>
      <c r="AH74" s="238"/>
      <c r="AI74" s="238"/>
      <c r="AJ74" s="238"/>
      <c r="AK74" s="91"/>
      <c r="AL74" s="238"/>
      <c r="AM74" s="238"/>
      <c r="AN74" s="238"/>
      <c r="AO74" s="238"/>
      <c r="AP74" s="238"/>
      <c r="AQ74" s="238"/>
      <c r="AR74" s="91"/>
      <c r="AS74" s="238"/>
      <c r="AT74" s="238"/>
      <c r="AU74" s="238"/>
      <c r="AV74" s="238"/>
      <c r="AW74" s="238"/>
      <c r="AX74" s="238"/>
      <c r="AY74" s="91"/>
      <c r="AZ74" s="238"/>
      <c r="BA74" s="238"/>
      <c r="BB74" s="238"/>
      <c r="BC74" s="238"/>
      <c r="BD74" s="238"/>
      <c r="BE74" s="238"/>
      <c r="BF74" s="91"/>
      <c r="BG74" s="238"/>
      <c r="BH74" s="238"/>
      <c r="BI74" s="238"/>
      <c r="BJ74" s="238"/>
      <c r="BK74" s="238"/>
      <c r="BL74" s="238"/>
      <c r="BM74" s="91"/>
      <c r="BN74" s="238"/>
      <c r="BO74" s="238"/>
      <c r="BP74" s="238"/>
      <c r="BQ74" s="238"/>
      <c r="BR74" s="238"/>
      <c r="BS74" s="238"/>
      <c r="BT74" s="91"/>
      <c r="BU74" s="238"/>
      <c r="BV74" s="238"/>
      <c r="BW74" s="238"/>
      <c r="BX74" s="238"/>
      <c r="BY74" s="238"/>
      <c r="BZ74" s="238"/>
      <c r="CA74" s="91"/>
      <c r="CB74" s="238"/>
      <c r="CC74" s="238"/>
      <c r="CD74" s="238"/>
      <c r="CE74" s="238"/>
      <c r="CF74" s="238"/>
      <c r="CG74" s="238"/>
      <c r="CH74" s="91"/>
      <c r="CI74" s="238"/>
      <c r="CJ74" s="238"/>
      <c r="CK74" s="238"/>
      <c r="CL74" s="238"/>
      <c r="CM74" s="238"/>
      <c r="CN74" s="238"/>
      <c r="CO74" s="91"/>
      <c r="CP74" s="238"/>
      <c r="CQ74" s="238"/>
      <c r="CR74" s="238"/>
      <c r="CS74" s="238"/>
      <c r="CT74" s="238"/>
      <c r="CU74" s="238"/>
      <c r="CV74" s="91"/>
      <c r="CW74" s="238"/>
      <c r="CX74" s="238"/>
      <c r="CY74" s="238"/>
      <c r="CZ74" s="238"/>
      <c r="DA74" s="238"/>
      <c r="DB74" s="238"/>
      <c r="DC74" s="14"/>
      <c r="DD74" s="213"/>
    </row>
    <row r="75" spans="1:108" s="9" customFormat="1" x14ac:dyDescent="0.25">
      <c r="A75" s="269" t="s">
        <v>122</v>
      </c>
      <c r="B75" s="285"/>
      <c r="C75" s="68" t="e">
        <f ca="1">C66/SUM(B17:B23)</f>
        <v>#DIV/0!</v>
      </c>
      <c r="D75" s="68" t="e">
        <f ca="1">D66/SUM(B17:B23)</f>
        <v>#DIV/0!</v>
      </c>
      <c r="E75" s="68" t="e">
        <f ca="1">E66/SUM(B17:B23)</f>
        <v>#DIV/0!</v>
      </c>
      <c r="F75" s="68" t="e">
        <f ca="1">F66/SUM(B17:B23)</f>
        <v>#DIV/0!</v>
      </c>
      <c r="G75" s="68" t="e">
        <f ca="1">G66/SUM(B17:B23)</f>
        <v>#DIV/0!</v>
      </c>
      <c r="H75" s="196" t="e">
        <f ca="1">H66/SUM(B17:B23)</f>
        <v>#DIV/0!</v>
      </c>
      <c r="I75" s="243"/>
      <c r="J75" s="241"/>
      <c r="K75" s="241"/>
      <c r="L75" s="241"/>
      <c r="M75" s="241"/>
      <c r="N75" s="241"/>
      <c r="O75" s="241"/>
      <c r="P75" s="243"/>
      <c r="Q75" s="241"/>
      <c r="R75" s="241"/>
      <c r="S75" s="241"/>
      <c r="T75" s="241"/>
      <c r="U75" s="241"/>
      <c r="V75" s="241"/>
      <c r="W75" s="243"/>
      <c r="X75" s="241"/>
      <c r="Y75" s="241"/>
      <c r="Z75" s="241"/>
      <c r="AA75" s="241"/>
      <c r="AB75" s="241"/>
      <c r="AC75" s="241"/>
      <c r="AD75" s="243"/>
      <c r="AE75" s="241"/>
      <c r="AF75" s="241"/>
      <c r="AG75" s="241"/>
      <c r="AH75" s="241"/>
      <c r="AI75" s="241"/>
      <c r="AJ75" s="241"/>
      <c r="AK75" s="243"/>
      <c r="AL75" s="241"/>
      <c r="AM75" s="241"/>
      <c r="AN75" s="241"/>
      <c r="AO75" s="241"/>
      <c r="AP75" s="241"/>
      <c r="AQ75" s="241"/>
      <c r="AR75" s="243"/>
      <c r="AS75" s="241"/>
      <c r="AT75" s="241"/>
      <c r="AU75" s="241"/>
      <c r="AV75" s="241"/>
      <c r="AW75" s="241"/>
      <c r="AX75" s="241"/>
      <c r="AY75" s="243"/>
      <c r="AZ75" s="241"/>
      <c r="BA75" s="241"/>
      <c r="BB75" s="241"/>
      <c r="BC75" s="241"/>
      <c r="BD75" s="241"/>
      <c r="BE75" s="241"/>
      <c r="BF75" s="243"/>
      <c r="BG75" s="241"/>
      <c r="BH75" s="241"/>
      <c r="BI75" s="241"/>
      <c r="BJ75" s="241"/>
      <c r="BK75" s="241"/>
      <c r="BL75" s="241"/>
      <c r="BM75" s="243"/>
      <c r="BN75" s="241"/>
      <c r="BO75" s="241"/>
      <c r="BP75" s="241"/>
      <c r="BQ75" s="241"/>
      <c r="BR75" s="241"/>
      <c r="BS75" s="241"/>
      <c r="BT75" s="243"/>
      <c r="BU75" s="241"/>
      <c r="BV75" s="241"/>
      <c r="BW75" s="241"/>
      <c r="BX75" s="241"/>
      <c r="BY75" s="241"/>
      <c r="BZ75" s="241"/>
      <c r="CA75" s="243"/>
      <c r="CB75" s="241"/>
      <c r="CC75" s="241"/>
      <c r="CD75" s="241"/>
      <c r="CE75" s="241"/>
      <c r="CF75" s="241"/>
      <c r="CG75" s="241"/>
      <c r="CH75" s="243"/>
      <c r="CI75" s="241"/>
      <c r="CJ75" s="241"/>
      <c r="CK75" s="241"/>
      <c r="CL75" s="241"/>
      <c r="CM75" s="241"/>
      <c r="CN75" s="241"/>
      <c r="CO75" s="243"/>
      <c r="CP75" s="241"/>
      <c r="CQ75" s="241"/>
      <c r="CR75" s="241"/>
      <c r="CS75" s="241"/>
      <c r="CT75" s="241"/>
      <c r="CU75" s="241"/>
      <c r="CV75" s="243"/>
      <c r="CW75" s="241"/>
      <c r="CX75" s="241"/>
      <c r="CY75" s="241"/>
      <c r="CZ75" s="241"/>
      <c r="DA75" s="241"/>
      <c r="DB75" s="241"/>
      <c r="DC75" s="14"/>
      <c r="DD75" s="209"/>
    </row>
    <row r="76" spans="1:108" s="10" customFormat="1" x14ac:dyDescent="0.25">
      <c r="A76" s="269" t="s">
        <v>123</v>
      </c>
      <c r="B76" s="286"/>
      <c r="C76" s="197">
        <f ca="1">B9/C66</f>
        <v>585.14367032537496</v>
      </c>
      <c r="D76" s="197">
        <f ca="1">B9/D66</f>
        <v>1793.0787161556393</v>
      </c>
      <c r="E76" s="197" t="e">
        <f ca="1">B9/E66</f>
        <v>#DIV/0!</v>
      </c>
      <c r="F76" s="197">
        <f ca="1">B9/F66</f>
        <v>2490.6600249065996</v>
      </c>
      <c r="G76" s="197">
        <f ca="1">B9/G66</f>
        <v>6184.2918985776123</v>
      </c>
      <c r="H76" s="198">
        <f ca="1">B9/H66</f>
        <v>3189.7926634768742</v>
      </c>
      <c r="I76" s="244"/>
      <c r="J76" s="241"/>
      <c r="K76" s="241"/>
      <c r="L76" s="241"/>
      <c r="M76" s="241"/>
      <c r="N76" s="241"/>
      <c r="O76" s="241"/>
      <c r="P76" s="244"/>
      <c r="Q76" s="241"/>
      <c r="R76" s="241"/>
      <c r="S76" s="241"/>
      <c r="T76" s="241"/>
      <c r="U76" s="241"/>
      <c r="V76" s="241"/>
      <c r="W76" s="244"/>
      <c r="X76" s="241"/>
      <c r="Y76" s="241"/>
      <c r="Z76" s="241"/>
      <c r="AA76" s="241"/>
      <c r="AB76" s="241"/>
      <c r="AC76" s="241"/>
      <c r="AD76" s="244"/>
      <c r="AE76" s="241"/>
      <c r="AF76" s="241"/>
      <c r="AG76" s="241"/>
      <c r="AH76" s="241"/>
      <c r="AI76" s="241"/>
      <c r="AJ76" s="241"/>
      <c r="AK76" s="244"/>
      <c r="AL76" s="241"/>
      <c r="AM76" s="241"/>
      <c r="AN76" s="241"/>
      <c r="AO76" s="241"/>
      <c r="AP76" s="241"/>
      <c r="AQ76" s="241"/>
      <c r="AR76" s="244"/>
      <c r="AS76" s="241"/>
      <c r="AT76" s="241"/>
      <c r="AU76" s="241"/>
      <c r="AV76" s="241"/>
      <c r="AW76" s="241"/>
      <c r="AX76" s="241"/>
      <c r="AY76" s="244"/>
      <c r="AZ76" s="241"/>
      <c r="BA76" s="241"/>
      <c r="BB76" s="241"/>
      <c r="BC76" s="241"/>
      <c r="BD76" s="241"/>
      <c r="BE76" s="241"/>
      <c r="BF76" s="244"/>
      <c r="BG76" s="241"/>
      <c r="BH76" s="241"/>
      <c r="BI76" s="241"/>
      <c r="BJ76" s="241"/>
      <c r="BK76" s="241"/>
      <c r="BL76" s="241"/>
      <c r="BM76" s="244"/>
      <c r="BN76" s="241"/>
      <c r="BO76" s="241"/>
      <c r="BP76" s="241"/>
      <c r="BQ76" s="241"/>
      <c r="BR76" s="241"/>
      <c r="BS76" s="241"/>
      <c r="BT76" s="244"/>
      <c r="BU76" s="241"/>
      <c r="BV76" s="241"/>
      <c r="BW76" s="241"/>
      <c r="BX76" s="241"/>
      <c r="BY76" s="241"/>
      <c r="BZ76" s="241"/>
      <c r="CA76" s="244"/>
      <c r="CB76" s="241"/>
      <c r="CC76" s="241"/>
      <c r="CD76" s="241"/>
      <c r="CE76" s="241"/>
      <c r="CF76" s="241"/>
      <c r="CG76" s="241"/>
      <c r="CH76" s="244"/>
      <c r="CI76" s="241"/>
      <c r="CJ76" s="241"/>
      <c r="CK76" s="241"/>
      <c r="CL76" s="241"/>
      <c r="CM76" s="241"/>
      <c r="CN76" s="241"/>
      <c r="CO76" s="244"/>
      <c r="CP76" s="241"/>
      <c r="CQ76" s="241"/>
      <c r="CR76" s="241"/>
      <c r="CS76" s="241"/>
      <c r="CT76" s="241"/>
      <c r="CU76" s="241"/>
      <c r="CV76" s="244"/>
      <c r="CW76" s="241"/>
      <c r="CX76" s="241"/>
      <c r="CY76" s="241"/>
      <c r="CZ76" s="241"/>
      <c r="DA76" s="241"/>
      <c r="DB76" s="241"/>
      <c r="DC76" s="14"/>
      <c r="DD76" s="208"/>
    </row>
    <row r="77" spans="1:108" s="13" customFormat="1" ht="16.5" thickBot="1" x14ac:dyDescent="0.3">
      <c r="A77" s="271"/>
      <c r="B77" s="287"/>
      <c r="C77" s="202"/>
      <c r="D77" s="203"/>
      <c r="E77" s="203"/>
      <c r="F77" s="203"/>
      <c r="G77" s="203"/>
      <c r="H77" s="204"/>
      <c r="I77" s="14"/>
      <c r="J77" s="245"/>
      <c r="K77" s="235"/>
      <c r="L77" s="235"/>
      <c r="M77" s="235"/>
      <c r="N77" s="235"/>
      <c r="O77" s="235"/>
      <c r="P77" s="14"/>
      <c r="Q77" s="245"/>
      <c r="R77" s="235"/>
      <c r="S77" s="235"/>
      <c r="T77" s="235"/>
      <c r="U77" s="235"/>
      <c r="V77" s="235"/>
      <c r="W77" s="14"/>
      <c r="X77" s="245"/>
      <c r="Y77" s="235"/>
      <c r="Z77" s="235"/>
      <c r="AA77" s="235"/>
      <c r="AB77" s="235"/>
      <c r="AC77" s="235"/>
      <c r="AD77" s="14"/>
      <c r="AE77" s="245"/>
      <c r="AF77" s="235"/>
      <c r="AG77" s="235"/>
      <c r="AH77" s="235"/>
      <c r="AI77" s="235"/>
      <c r="AJ77" s="235"/>
      <c r="AK77" s="14"/>
      <c r="AL77" s="245"/>
      <c r="AM77" s="235"/>
      <c r="AN77" s="235"/>
      <c r="AO77" s="235"/>
      <c r="AP77" s="235"/>
      <c r="AQ77" s="235"/>
      <c r="AR77" s="14"/>
      <c r="AS77" s="245"/>
      <c r="AT77" s="235"/>
      <c r="AU77" s="235"/>
      <c r="AV77" s="235"/>
      <c r="AW77" s="235"/>
      <c r="AX77" s="235"/>
      <c r="AY77" s="14"/>
      <c r="AZ77" s="245"/>
      <c r="BA77" s="235"/>
      <c r="BB77" s="235"/>
      <c r="BC77" s="235"/>
      <c r="BD77" s="235"/>
      <c r="BE77" s="235"/>
      <c r="BF77" s="14"/>
      <c r="BG77" s="245"/>
      <c r="BH77" s="235"/>
      <c r="BI77" s="235"/>
      <c r="BJ77" s="235"/>
      <c r="BK77" s="235"/>
      <c r="BL77" s="235"/>
      <c r="BM77" s="14"/>
      <c r="BN77" s="245"/>
      <c r="BO77" s="235"/>
      <c r="BP77" s="235"/>
      <c r="BQ77" s="235"/>
      <c r="BR77" s="235"/>
      <c r="BS77" s="235"/>
      <c r="BT77" s="14"/>
      <c r="BU77" s="245"/>
      <c r="BV77" s="235"/>
      <c r="BW77" s="235"/>
      <c r="BX77" s="235"/>
      <c r="BY77" s="235"/>
      <c r="BZ77" s="235"/>
      <c r="CA77" s="14"/>
      <c r="CB77" s="245"/>
      <c r="CC77" s="235"/>
      <c r="CD77" s="235"/>
      <c r="CE77" s="235"/>
      <c r="CF77" s="235"/>
      <c r="CG77" s="235"/>
      <c r="CH77" s="14"/>
      <c r="CI77" s="245"/>
      <c r="CJ77" s="235"/>
      <c r="CK77" s="235"/>
      <c r="CL77" s="235"/>
      <c r="CM77" s="235"/>
      <c r="CN77" s="235"/>
      <c r="CO77" s="14"/>
      <c r="CP77" s="245"/>
      <c r="CQ77" s="235"/>
      <c r="CR77" s="235"/>
      <c r="CS77" s="235"/>
      <c r="CT77" s="235"/>
      <c r="CU77" s="235"/>
      <c r="CV77" s="14"/>
      <c r="CW77" s="245"/>
      <c r="CX77" s="235"/>
      <c r="CY77" s="235"/>
      <c r="CZ77" s="235"/>
      <c r="DA77" s="235"/>
      <c r="DB77" s="235"/>
      <c r="DC77" s="14"/>
    </row>
    <row r="78" spans="1:108" s="14" customFormat="1" x14ac:dyDescent="0.25">
      <c r="A78" s="206"/>
      <c r="B78" s="97"/>
      <c r="C78" s="98"/>
      <c r="D78" s="190"/>
      <c r="E78" s="190"/>
      <c r="F78" s="190"/>
      <c r="G78" s="190"/>
      <c r="H78" s="190"/>
    </row>
    <row r="79" spans="1:108" s="14" customFormat="1" x14ac:dyDescent="0.25">
      <c r="A79" s="206"/>
      <c r="B79" s="97"/>
      <c r="C79" s="98"/>
      <c r="D79" s="190"/>
      <c r="E79" s="190"/>
      <c r="F79" s="190"/>
      <c r="G79" s="190"/>
      <c r="H79" s="190"/>
    </row>
    <row r="80" spans="1:108" s="14" customFormat="1" x14ac:dyDescent="0.25">
      <c r="A80" s="206"/>
      <c r="B80" s="97"/>
      <c r="C80" s="98"/>
      <c r="D80" s="190"/>
      <c r="E80" s="190"/>
      <c r="F80" s="190"/>
      <c r="G80" s="190"/>
      <c r="H80" s="190"/>
    </row>
    <row r="81" spans="1:8" s="14" customFormat="1" x14ac:dyDescent="0.25">
      <c r="A81" s="206"/>
      <c r="B81" s="97"/>
      <c r="C81" s="98"/>
      <c r="D81" s="190"/>
      <c r="E81" s="190"/>
      <c r="F81" s="190"/>
      <c r="G81" s="190"/>
      <c r="H81" s="190"/>
    </row>
    <row r="82" spans="1:8" s="14" customFormat="1" x14ac:dyDescent="0.25">
      <c r="A82" s="206"/>
      <c r="B82" s="97"/>
      <c r="C82" s="98"/>
      <c r="D82" s="190"/>
      <c r="E82" s="190"/>
      <c r="F82" s="190"/>
      <c r="G82" s="190"/>
      <c r="H82" s="190"/>
    </row>
    <row r="83" spans="1:8" s="14" customFormat="1" x14ac:dyDescent="0.25">
      <c r="A83" s="206"/>
      <c r="B83" s="97"/>
      <c r="C83" s="98"/>
      <c r="D83" s="190"/>
      <c r="E83" s="190"/>
      <c r="F83" s="190"/>
      <c r="G83" s="190"/>
      <c r="H83" s="190"/>
    </row>
    <row r="84" spans="1:8" s="14" customFormat="1" x14ac:dyDescent="0.25">
      <c r="A84" s="206"/>
      <c r="B84" s="97"/>
      <c r="C84" s="98"/>
      <c r="D84" s="190"/>
      <c r="E84" s="190"/>
      <c r="F84" s="190"/>
      <c r="G84" s="190"/>
      <c r="H84" s="190"/>
    </row>
    <row r="85" spans="1:8" s="14" customFormat="1" x14ac:dyDescent="0.25">
      <c r="A85" s="206"/>
      <c r="B85" s="97"/>
      <c r="C85" s="98"/>
      <c r="D85" s="190"/>
      <c r="E85" s="190"/>
      <c r="F85" s="190"/>
      <c r="G85" s="190"/>
      <c r="H85" s="190"/>
    </row>
    <row r="86" spans="1:8" s="14" customFormat="1" x14ac:dyDescent="0.25">
      <c r="A86" s="206"/>
      <c r="B86" s="97"/>
      <c r="C86" s="98"/>
      <c r="D86" s="190"/>
      <c r="E86" s="190"/>
      <c r="F86" s="190"/>
      <c r="G86" s="190"/>
      <c r="H86" s="190"/>
    </row>
    <row r="87" spans="1:8" s="14" customFormat="1" x14ac:dyDescent="0.25">
      <c r="A87" s="206"/>
      <c r="B87" s="97"/>
      <c r="C87" s="98"/>
      <c r="D87" s="190"/>
      <c r="E87" s="190"/>
      <c r="F87" s="190"/>
      <c r="G87" s="190"/>
      <c r="H87" s="190"/>
    </row>
    <row r="88" spans="1:8" s="14" customFormat="1" x14ac:dyDescent="0.25">
      <c r="A88" s="206"/>
      <c r="B88" s="97"/>
      <c r="C88" s="98"/>
      <c r="D88" s="190"/>
      <c r="E88" s="190"/>
      <c r="F88" s="190"/>
      <c r="G88" s="190"/>
      <c r="H88" s="190"/>
    </row>
    <row r="89" spans="1:8" s="14" customFormat="1" x14ac:dyDescent="0.25">
      <c r="A89" s="206"/>
      <c r="B89" s="97"/>
      <c r="C89" s="98"/>
      <c r="D89" s="190"/>
      <c r="E89" s="190"/>
      <c r="F89" s="190"/>
      <c r="G89" s="190"/>
      <c r="H89" s="190"/>
    </row>
    <row r="90" spans="1:8" s="14" customFormat="1" x14ac:dyDescent="0.25">
      <c r="A90" s="206"/>
      <c r="B90" s="97"/>
      <c r="C90" s="98"/>
      <c r="D90" s="190"/>
      <c r="E90" s="190"/>
      <c r="F90" s="190"/>
      <c r="G90" s="190"/>
      <c r="H90" s="190"/>
    </row>
    <row r="91" spans="1:8" s="14" customFormat="1" x14ac:dyDescent="0.25">
      <c r="A91" s="206"/>
      <c r="B91" s="97"/>
      <c r="C91" s="98"/>
      <c r="D91" s="190"/>
      <c r="E91" s="190"/>
      <c r="F91" s="190"/>
      <c r="G91" s="190"/>
      <c r="H91" s="190"/>
    </row>
    <row r="92" spans="1:8" s="14" customFormat="1" x14ac:dyDescent="0.25">
      <c r="A92" s="206"/>
      <c r="B92" s="97"/>
      <c r="C92" s="98"/>
      <c r="D92" s="190"/>
      <c r="E92" s="190"/>
      <c r="F92" s="190"/>
      <c r="G92" s="190"/>
      <c r="H92" s="190"/>
    </row>
    <row r="93" spans="1:8" s="14" customFormat="1" x14ac:dyDescent="0.25">
      <c r="A93" s="206"/>
      <c r="B93" s="97"/>
      <c r="C93" s="98"/>
      <c r="D93" s="190"/>
      <c r="E93" s="190"/>
      <c r="F93" s="190"/>
      <c r="G93" s="190"/>
      <c r="H93" s="190"/>
    </row>
    <row r="94" spans="1:8" s="14" customFormat="1" x14ac:dyDescent="0.25">
      <c r="A94" s="206"/>
      <c r="B94" s="97"/>
      <c r="C94" s="98"/>
      <c r="D94" s="190"/>
      <c r="E94" s="190"/>
      <c r="F94" s="190"/>
      <c r="G94" s="190"/>
      <c r="H94" s="190"/>
    </row>
    <row r="95" spans="1:8" s="14" customFormat="1" x14ac:dyDescent="0.25">
      <c r="A95" s="206"/>
      <c r="B95" s="97"/>
      <c r="C95" s="98"/>
      <c r="D95" s="190"/>
      <c r="E95" s="190"/>
      <c r="F95" s="190"/>
      <c r="G95" s="190"/>
      <c r="H95" s="190"/>
    </row>
    <row r="96" spans="1:8" s="14" customFormat="1" x14ac:dyDescent="0.25">
      <c r="A96" s="206"/>
      <c r="B96" s="97"/>
      <c r="C96" s="98"/>
      <c r="D96" s="190"/>
      <c r="E96" s="190"/>
      <c r="F96" s="190"/>
      <c r="G96" s="190"/>
      <c r="H96" s="190"/>
    </row>
    <row r="97" spans="1:8" s="14" customFormat="1" x14ac:dyDescent="0.25">
      <c r="A97" s="206"/>
      <c r="B97" s="97"/>
      <c r="C97" s="98"/>
      <c r="D97" s="190"/>
      <c r="E97" s="190"/>
      <c r="F97" s="190"/>
      <c r="G97" s="190"/>
      <c r="H97" s="190"/>
    </row>
    <row r="98" spans="1:8" s="14" customFormat="1" x14ac:dyDescent="0.25">
      <c r="A98" s="206"/>
      <c r="B98" s="97"/>
      <c r="C98" s="98"/>
      <c r="D98" s="190"/>
      <c r="E98" s="190"/>
      <c r="F98" s="190"/>
      <c r="G98" s="190"/>
      <c r="H98" s="190"/>
    </row>
    <row r="99" spans="1:8" s="14" customFormat="1" x14ac:dyDescent="0.25">
      <c r="A99" s="206"/>
      <c r="B99" s="97"/>
      <c r="C99" s="98"/>
      <c r="D99" s="190"/>
      <c r="E99" s="190"/>
      <c r="F99" s="190"/>
      <c r="G99" s="190"/>
      <c r="H99" s="190"/>
    </row>
    <row r="100" spans="1:8" s="14" customFormat="1" x14ac:dyDescent="0.25">
      <c r="A100" s="206"/>
      <c r="B100" s="97"/>
      <c r="C100" s="98"/>
      <c r="D100" s="190"/>
      <c r="E100" s="190"/>
      <c r="F100" s="190"/>
      <c r="G100" s="190"/>
      <c r="H100" s="190"/>
    </row>
    <row r="101" spans="1:8" s="14" customFormat="1" x14ac:dyDescent="0.25">
      <c r="A101" s="206"/>
      <c r="B101" s="97"/>
      <c r="C101" s="98"/>
      <c r="D101" s="190"/>
      <c r="E101" s="190"/>
      <c r="F101" s="190"/>
      <c r="G101" s="190"/>
      <c r="H101" s="190"/>
    </row>
    <row r="102" spans="1:8" s="14" customFormat="1" x14ac:dyDescent="0.25">
      <c r="A102" s="206"/>
      <c r="B102" s="97"/>
      <c r="C102" s="98"/>
      <c r="D102" s="190"/>
      <c r="E102" s="190"/>
      <c r="F102" s="190"/>
      <c r="G102" s="190"/>
      <c r="H102" s="190"/>
    </row>
    <row r="103" spans="1:8" s="14" customFormat="1" x14ac:dyDescent="0.25">
      <c r="A103" s="206"/>
      <c r="B103" s="97"/>
      <c r="C103" s="98"/>
      <c r="D103" s="190"/>
      <c r="E103" s="190"/>
      <c r="F103" s="190"/>
      <c r="G103" s="190"/>
      <c r="H103" s="190"/>
    </row>
    <row r="104" spans="1:8" s="14" customFormat="1" x14ac:dyDescent="0.25">
      <c r="A104" s="206"/>
      <c r="B104" s="97"/>
      <c r="C104" s="98"/>
      <c r="D104" s="190"/>
      <c r="E104" s="190"/>
      <c r="F104" s="190"/>
      <c r="G104" s="190"/>
      <c r="H104" s="190"/>
    </row>
    <row r="105" spans="1:8" s="14" customFormat="1" x14ac:dyDescent="0.25">
      <c r="A105" s="206"/>
      <c r="B105" s="97"/>
      <c r="C105" s="98"/>
      <c r="D105" s="190"/>
      <c r="E105" s="190"/>
      <c r="F105" s="190"/>
      <c r="G105" s="190"/>
      <c r="H105" s="190"/>
    </row>
    <row r="106" spans="1:8" s="14" customFormat="1" x14ac:dyDescent="0.25">
      <c r="A106" s="206"/>
      <c r="B106" s="97"/>
      <c r="C106" s="98"/>
      <c r="D106" s="190"/>
      <c r="E106" s="190"/>
      <c r="F106" s="190"/>
      <c r="G106" s="190"/>
      <c r="H106" s="190"/>
    </row>
    <row r="107" spans="1:8" s="14" customFormat="1" x14ac:dyDescent="0.25">
      <c r="A107" s="206"/>
      <c r="B107" s="97"/>
      <c r="C107" s="98"/>
      <c r="D107" s="190"/>
      <c r="E107" s="190"/>
      <c r="F107" s="190"/>
      <c r="G107" s="190"/>
      <c r="H107" s="190"/>
    </row>
    <row r="108" spans="1:8" s="14" customFormat="1" x14ac:dyDescent="0.25">
      <c r="A108" s="206"/>
      <c r="B108" s="97"/>
      <c r="C108" s="98"/>
      <c r="D108" s="190"/>
      <c r="E108" s="190"/>
      <c r="F108" s="190"/>
      <c r="G108" s="190"/>
      <c r="H108" s="190"/>
    </row>
    <row r="109" spans="1:8" s="14" customFormat="1" x14ac:dyDescent="0.25">
      <c r="A109" s="206"/>
      <c r="B109" s="97"/>
      <c r="C109" s="98"/>
      <c r="D109" s="190"/>
      <c r="E109" s="190"/>
      <c r="F109" s="190"/>
      <c r="G109" s="190"/>
      <c r="H109" s="190"/>
    </row>
    <row r="110" spans="1:8" s="14" customFormat="1" x14ac:dyDescent="0.25">
      <c r="A110" s="206"/>
      <c r="B110" s="97"/>
      <c r="C110" s="98"/>
      <c r="D110" s="190"/>
      <c r="E110" s="190"/>
      <c r="F110" s="190"/>
      <c r="G110" s="190"/>
      <c r="H110" s="190"/>
    </row>
    <row r="111" spans="1:8" s="14" customFormat="1" x14ac:dyDescent="0.25">
      <c r="A111" s="206"/>
      <c r="B111" s="97"/>
      <c r="C111" s="98"/>
      <c r="D111" s="190"/>
      <c r="E111" s="190"/>
      <c r="F111" s="190"/>
      <c r="G111" s="190"/>
      <c r="H111" s="190"/>
    </row>
    <row r="112" spans="1:8" s="14" customFormat="1" x14ac:dyDescent="0.25">
      <c r="A112" s="206"/>
      <c r="B112" s="97"/>
      <c r="C112" s="98"/>
      <c r="D112" s="190"/>
      <c r="E112" s="190"/>
      <c r="F112" s="190"/>
      <c r="G112" s="190"/>
      <c r="H112" s="190"/>
    </row>
    <row r="113" spans="1:8" s="14" customFormat="1" x14ac:dyDescent="0.25">
      <c r="A113" s="206"/>
      <c r="B113" s="97"/>
      <c r="C113" s="98"/>
      <c r="D113" s="190"/>
      <c r="E113" s="190"/>
      <c r="F113" s="190"/>
      <c r="G113" s="190"/>
      <c r="H113" s="190"/>
    </row>
    <row r="114" spans="1:8" s="14" customFormat="1" x14ac:dyDescent="0.25">
      <c r="A114" s="206"/>
      <c r="B114" s="97"/>
      <c r="C114" s="98"/>
      <c r="D114" s="190"/>
      <c r="E114" s="190"/>
      <c r="F114" s="190"/>
      <c r="G114" s="190"/>
      <c r="H114" s="190"/>
    </row>
    <row r="115" spans="1:8" s="14" customFormat="1" x14ac:dyDescent="0.25">
      <c r="A115" s="206"/>
      <c r="B115" s="97"/>
      <c r="C115" s="98"/>
      <c r="D115" s="190"/>
      <c r="E115" s="190"/>
      <c r="F115" s="190"/>
      <c r="G115" s="190"/>
      <c r="H115" s="190"/>
    </row>
    <row r="116" spans="1:8" s="14" customFormat="1" x14ac:dyDescent="0.25">
      <c r="A116" s="206"/>
      <c r="B116" s="97"/>
      <c r="C116" s="98"/>
      <c r="D116" s="190"/>
      <c r="E116" s="190"/>
      <c r="F116" s="190"/>
      <c r="G116" s="190"/>
      <c r="H116" s="190"/>
    </row>
    <row r="117" spans="1:8" s="14" customFormat="1" x14ac:dyDescent="0.25">
      <c r="A117" s="206"/>
      <c r="B117" s="97"/>
      <c r="C117" s="98"/>
      <c r="D117" s="190"/>
      <c r="E117" s="190"/>
      <c r="F117" s="190"/>
      <c r="G117" s="190"/>
      <c r="H117" s="190"/>
    </row>
    <row r="118" spans="1:8" s="14" customFormat="1" x14ac:dyDescent="0.25">
      <c r="A118" s="206"/>
      <c r="B118" s="97"/>
      <c r="C118" s="98"/>
      <c r="D118" s="190"/>
      <c r="E118" s="190"/>
      <c r="F118" s="190"/>
      <c r="G118" s="190"/>
      <c r="H118" s="190"/>
    </row>
    <row r="119" spans="1:8" s="14" customFormat="1" x14ac:dyDescent="0.25">
      <c r="A119" s="206"/>
      <c r="B119" s="97"/>
      <c r="C119" s="98"/>
      <c r="D119" s="190"/>
      <c r="E119" s="190"/>
      <c r="F119" s="190"/>
      <c r="G119" s="190"/>
      <c r="H119" s="190"/>
    </row>
    <row r="120" spans="1:8" s="14" customFormat="1" x14ac:dyDescent="0.25">
      <c r="A120" s="206"/>
      <c r="B120" s="97"/>
      <c r="C120" s="98"/>
      <c r="D120" s="190"/>
      <c r="E120" s="190"/>
      <c r="F120" s="190"/>
      <c r="G120" s="190"/>
      <c r="H120" s="190"/>
    </row>
    <row r="121" spans="1:8" s="14" customFormat="1" x14ac:dyDescent="0.25">
      <c r="A121" s="206"/>
      <c r="B121" s="97"/>
      <c r="C121" s="98"/>
      <c r="D121" s="190"/>
      <c r="E121" s="190"/>
      <c r="F121" s="190"/>
      <c r="G121" s="190"/>
      <c r="H121" s="190"/>
    </row>
    <row r="122" spans="1:8" s="14" customFormat="1" x14ac:dyDescent="0.25">
      <c r="A122" s="206"/>
      <c r="B122" s="97"/>
      <c r="C122" s="98"/>
      <c r="D122" s="190"/>
      <c r="E122" s="190"/>
      <c r="F122" s="190"/>
      <c r="G122" s="190"/>
      <c r="H122" s="190"/>
    </row>
    <row r="123" spans="1:8" s="14" customFormat="1" x14ac:dyDescent="0.25">
      <c r="A123" s="206"/>
      <c r="B123" s="97"/>
      <c r="C123" s="98"/>
      <c r="D123" s="190"/>
      <c r="E123" s="190"/>
      <c r="F123" s="190"/>
      <c r="G123" s="190"/>
      <c r="H123" s="190"/>
    </row>
    <row r="124" spans="1:8" s="14" customFormat="1" x14ac:dyDescent="0.25">
      <c r="A124" s="206"/>
      <c r="B124" s="97"/>
      <c r="C124" s="98"/>
      <c r="D124" s="190"/>
      <c r="E124" s="190"/>
      <c r="F124" s="190"/>
      <c r="G124" s="190"/>
      <c r="H124" s="190"/>
    </row>
    <row r="125" spans="1:8" s="14" customFormat="1" x14ac:dyDescent="0.25">
      <c r="A125" s="206"/>
      <c r="B125" s="97"/>
      <c r="C125" s="98"/>
      <c r="D125" s="190"/>
      <c r="E125" s="190"/>
      <c r="F125" s="190"/>
      <c r="G125" s="190"/>
      <c r="H125" s="190"/>
    </row>
    <row r="126" spans="1:8" s="14" customFormat="1" x14ac:dyDescent="0.25">
      <c r="A126" s="206"/>
      <c r="B126" s="97"/>
      <c r="C126" s="98"/>
      <c r="D126" s="190"/>
      <c r="E126" s="190"/>
      <c r="F126" s="190"/>
      <c r="G126" s="190"/>
      <c r="H126" s="190"/>
    </row>
    <row r="127" spans="1:8" s="14" customFormat="1" x14ac:dyDescent="0.25">
      <c r="A127" s="206"/>
      <c r="B127" s="97"/>
      <c r="C127" s="98"/>
      <c r="D127" s="190"/>
      <c r="E127" s="190"/>
      <c r="F127" s="190"/>
      <c r="G127" s="190"/>
      <c r="H127" s="190"/>
    </row>
    <row r="128" spans="1:8" s="14" customFormat="1" x14ac:dyDescent="0.25">
      <c r="A128" s="206"/>
      <c r="B128" s="97"/>
      <c r="C128" s="98"/>
      <c r="D128" s="190"/>
      <c r="E128" s="190"/>
      <c r="F128" s="190"/>
      <c r="G128" s="190"/>
      <c r="H128" s="190"/>
    </row>
    <row r="129" spans="1:8" s="14" customFormat="1" x14ac:dyDescent="0.25">
      <c r="A129" s="206"/>
      <c r="B129" s="97"/>
      <c r="C129" s="98"/>
      <c r="D129" s="190"/>
      <c r="E129" s="190"/>
      <c r="F129" s="190"/>
      <c r="G129" s="190"/>
      <c r="H129" s="190"/>
    </row>
    <row r="130" spans="1:8" s="14" customFormat="1" x14ac:dyDescent="0.25">
      <c r="A130" s="206"/>
      <c r="B130" s="97"/>
      <c r="C130" s="98"/>
      <c r="D130" s="190"/>
      <c r="E130" s="190"/>
      <c r="F130" s="190"/>
      <c r="G130" s="190"/>
      <c r="H130" s="190"/>
    </row>
    <row r="131" spans="1:8" s="14" customFormat="1" x14ac:dyDescent="0.25">
      <c r="A131" s="206"/>
      <c r="B131" s="97"/>
      <c r="C131" s="98"/>
      <c r="D131" s="190"/>
      <c r="E131" s="190"/>
      <c r="F131" s="190"/>
      <c r="G131" s="190"/>
      <c r="H131" s="190"/>
    </row>
    <row r="132" spans="1:8" s="14" customFormat="1" x14ac:dyDescent="0.25">
      <c r="A132" s="206"/>
      <c r="B132" s="97"/>
      <c r="C132" s="98"/>
      <c r="D132" s="190"/>
      <c r="E132" s="190"/>
      <c r="F132" s="190"/>
      <c r="G132" s="190"/>
      <c r="H132" s="190"/>
    </row>
    <row r="133" spans="1:8" s="14" customFormat="1" x14ac:dyDescent="0.25">
      <c r="A133" s="206"/>
      <c r="B133" s="97"/>
      <c r="C133" s="98"/>
      <c r="D133" s="190"/>
      <c r="E133" s="190"/>
      <c r="F133" s="190"/>
      <c r="G133" s="190"/>
      <c r="H133" s="190"/>
    </row>
    <row r="134" spans="1:8" s="14" customFormat="1" x14ac:dyDescent="0.25">
      <c r="A134" s="206"/>
      <c r="B134" s="97"/>
      <c r="C134" s="98"/>
      <c r="D134" s="190"/>
      <c r="E134" s="190"/>
      <c r="F134" s="190"/>
      <c r="G134" s="190"/>
      <c r="H134" s="190"/>
    </row>
    <row r="135" spans="1:8" s="14" customFormat="1" x14ac:dyDescent="0.25">
      <c r="A135" s="206"/>
      <c r="B135" s="97"/>
      <c r="C135" s="98"/>
      <c r="D135" s="190"/>
      <c r="E135" s="190"/>
      <c r="F135" s="190"/>
      <c r="G135" s="190"/>
      <c r="H135" s="190"/>
    </row>
    <row r="136" spans="1:8" s="14" customFormat="1" x14ac:dyDescent="0.25">
      <c r="A136" s="206"/>
      <c r="B136" s="97"/>
      <c r="C136" s="98"/>
      <c r="D136" s="190"/>
      <c r="E136" s="190"/>
      <c r="F136" s="190"/>
      <c r="G136" s="190"/>
      <c r="H136" s="190"/>
    </row>
    <row r="137" spans="1:8" s="14" customFormat="1" x14ac:dyDescent="0.25">
      <c r="A137" s="206"/>
      <c r="B137" s="97"/>
      <c r="C137" s="98"/>
      <c r="D137" s="190"/>
      <c r="E137" s="190"/>
      <c r="F137" s="190"/>
      <c r="G137" s="190"/>
      <c r="H137" s="190"/>
    </row>
    <row r="138" spans="1:8" s="14" customFormat="1" x14ac:dyDescent="0.25">
      <c r="A138" s="206"/>
      <c r="B138" s="97"/>
      <c r="C138" s="98"/>
      <c r="D138" s="190"/>
      <c r="E138" s="190"/>
      <c r="F138" s="190"/>
      <c r="G138" s="190"/>
      <c r="H138" s="190"/>
    </row>
    <row r="139" spans="1:8" s="14" customFormat="1" x14ac:dyDescent="0.25">
      <c r="A139" s="206"/>
      <c r="B139" s="97"/>
      <c r="C139" s="98"/>
      <c r="D139" s="190"/>
      <c r="E139" s="190"/>
      <c r="F139" s="190"/>
      <c r="G139" s="190"/>
      <c r="H139" s="190"/>
    </row>
    <row r="140" spans="1:8" s="14" customFormat="1" x14ac:dyDescent="0.25">
      <c r="A140" s="206"/>
      <c r="B140" s="97"/>
      <c r="C140" s="98"/>
      <c r="D140" s="190"/>
      <c r="E140" s="190"/>
      <c r="F140" s="190"/>
      <c r="G140" s="190"/>
      <c r="H140" s="190"/>
    </row>
    <row r="141" spans="1:8" s="14" customFormat="1" x14ac:dyDescent="0.25">
      <c r="A141" s="206"/>
      <c r="B141" s="97"/>
      <c r="C141" s="98"/>
      <c r="D141" s="190"/>
      <c r="E141" s="190"/>
      <c r="F141" s="190"/>
      <c r="G141" s="190"/>
      <c r="H141" s="190"/>
    </row>
    <row r="142" spans="1:8" s="14" customFormat="1" x14ac:dyDescent="0.25">
      <c r="A142" s="206"/>
      <c r="B142" s="97"/>
      <c r="C142" s="98"/>
      <c r="D142" s="190"/>
      <c r="E142" s="190"/>
      <c r="F142" s="190"/>
      <c r="G142" s="190"/>
      <c r="H142" s="190"/>
    </row>
    <row r="143" spans="1:8" s="14" customFormat="1" x14ac:dyDescent="0.25">
      <c r="A143" s="206"/>
      <c r="B143" s="97"/>
      <c r="C143" s="98"/>
      <c r="D143" s="190"/>
      <c r="E143" s="190"/>
      <c r="F143" s="190"/>
      <c r="G143" s="190"/>
      <c r="H143" s="190"/>
    </row>
    <row r="144" spans="1:8" s="14" customFormat="1" x14ac:dyDescent="0.25">
      <c r="A144" s="206"/>
      <c r="B144" s="97"/>
      <c r="C144" s="98"/>
      <c r="D144" s="190"/>
      <c r="E144" s="190"/>
      <c r="F144" s="190"/>
      <c r="G144" s="190"/>
      <c r="H144" s="190"/>
    </row>
    <row r="145" spans="1:8" s="14" customFormat="1" x14ac:dyDescent="0.25">
      <c r="A145" s="206"/>
      <c r="B145" s="97"/>
      <c r="C145" s="98"/>
      <c r="D145" s="190"/>
      <c r="E145" s="190"/>
      <c r="F145" s="190"/>
      <c r="G145" s="190"/>
      <c r="H145" s="190"/>
    </row>
    <row r="146" spans="1:8" s="14" customFormat="1" x14ac:dyDescent="0.25">
      <c r="A146" s="206"/>
      <c r="B146" s="97"/>
      <c r="C146" s="98"/>
      <c r="D146" s="190"/>
      <c r="E146" s="190"/>
      <c r="F146" s="190"/>
      <c r="G146" s="190"/>
      <c r="H146" s="190"/>
    </row>
    <row r="147" spans="1:8" s="14" customFormat="1" x14ac:dyDescent="0.25">
      <c r="A147" s="206"/>
      <c r="B147" s="97"/>
      <c r="C147" s="98"/>
      <c r="D147" s="190"/>
      <c r="E147" s="190"/>
      <c r="F147" s="190"/>
      <c r="G147" s="190"/>
      <c r="H147" s="190"/>
    </row>
    <row r="148" spans="1:8" s="14" customFormat="1" x14ac:dyDescent="0.25">
      <c r="A148" s="206"/>
      <c r="B148" s="97"/>
      <c r="C148" s="98"/>
      <c r="D148" s="190"/>
      <c r="E148" s="190"/>
      <c r="F148" s="190"/>
      <c r="G148" s="190"/>
      <c r="H148" s="190"/>
    </row>
    <row r="149" spans="1:8" s="14" customFormat="1" x14ac:dyDescent="0.25">
      <c r="A149" s="206"/>
      <c r="B149" s="97"/>
      <c r="C149" s="98"/>
      <c r="D149" s="190"/>
      <c r="E149" s="190"/>
      <c r="F149" s="190"/>
      <c r="G149" s="190"/>
      <c r="H149" s="190"/>
    </row>
    <row r="150" spans="1:8" s="14" customFormat="1" x14ac:dyDescent="0.25">
      <c r="A150" s="206"/>
      <c r="B150" s="97"/>
      <c r="C150" s="98"/>
      <c r="D150" s="190"/>
      <c r="E150" s="190"/>
      <c r="F150" s="190"/>
      <c r="G150" s="190"/>
      <c r="H150" s="190"/>
    </row>
    <row r="151" spans="1:8" s="14" customFormat="1" x14ac:dyDescent="0.25">
      <c r="A151" s="206"/>
      <c r="B151" s="97"/>
      <c r="C151" s="98"/>
      <c r="D151" s="190"/>
      <c r="E151" s="190"/>
      <c r="F151" s="190"/>
      <c r="G151" s="190"/>
      <c r="H151" s="190"/>
    </row>
    <row r="152" spans="1:8" s="14" customFormat="1" x14ac:dyDescent="0.25">
      <c r="A152" s="206"/>
      <c r="B152" s="97"/>
      <c r="C152" s="98"/>
      <c r="D152" s="190"/>
      <c r="E152" s="190"/>
      <c r="F152" s="190"/>
      <c r="G152" s="190"/>
      <c r="H152" s="190"/>
    </row>
    <row r="153" spans="1:8" s="14" customFormat="1" x14ac:dyDescent="0.25">
      <c r="A153" s="206"/>
      <c r="B153" s="97"/>
      <c r="C153" s="98"/>
      <c r="D153" s="190"/>
      <c r="E153" s="190"/>
      <c r="F153" s="190"/>
      <c r="G153" s="190"/>
      <c r="H153" s="190"/>
    </row>
    <row r="154" spans="1:8" s="14" customFormat="1" x14ac:dyDescent="0.25">
      <c r="A154" s="206"/>
      <c r="B154" s="97"/>
      <c r="C154" s="98"/>
      <c r="D154" s="190"/>
      <c r="E154" s="190"/>
      <c r="F154" s="190"/>
      <c r="G154" s="190"/>
      <c r="H154" s="190"/>
    </row>
    <row r="155" spans="1:8" s="14" customFormat="1" x14ac:dyDescent="0.25">
      <c r="A155" s="206"/>
      <c r="B155" s="97"/>
      <c r="C155" s="98"/>
      <c r="D155" s="190"/>
      <c r="E155" s="190"/>
      <c r="F155" s="190"/>
      <c r="G155" s="190"/>
      <c r="H155" s="190"/>
    </row>
    <row r="156" spans="1:8" s="14" customFormat="1" x14ac:dyDescent="0.25">
      <c r="A156" s="206"/>
      <c r="B156" s="97"/>
      <c r="C156" s="98"/>
      <c r="D156" s="190"/>
      <c r="E156" s="190"/>
      <c r="F156" s="190"/>
      <c r="G156" s="190"/>
      <c r="H156" s="190"/>
    </row>
    <row r="157" spans="1:8" s="14" customFormat="1" x14ac:dyDescent="0.25">
      <c r="A157" s="206"/>
      <c r="B157" s="97"/>
      <c r="C157" s="98"/>
      <c r="D157" s="190"/>
      <c r="E157" s="190"/>
      <c r="F157" s="190"/>
      <c r="G157" s="190"/>
      <c r="H157" s="190"/>
    </row>
    <row r="158" spans="1:8" s="14" customFormat="1" x14ac:dyDescent="0.25">
      <c r="A158" s="206"/>
      <c r="B158" s="97"/>
      <c r="C158" s="98"/>
      <c r="D158" s="190"/>
      <c r="E158" s="190"/>
      <c r="F158" s="190"/>
      <c r="G158" s="190"/>
      <c r="H158" s="190"/>
    </row>
    <row r="159" spans="1:8" s="14" customFormat="1" x14ac:dyDescent="0.25">
      <c r="A159" s="206"/>
      <c r="B159" s="97"/>
      <c r="C159" s="98"/>
      <c r="D159" s="190"/>
      <c r="E159" s="190"/>
      <c r="F159" s="190"/>
      <c r="G159" s="190"/>
      <c r="H159" s="190"/>
    </row>
    <row r="160" spans="1:8" s="14" customFormat="1" x14ac:dyDescent="0.25">
      <c r="A160" s="206"/>
      <c r="B160" s="97"/>
      <c r="C160" s="98"/>
      <c r="D160" s="190"/>
      <c r="E160" s="190"/>
      <c r="F160" s="190"/>
      <c r="G160" s="190"/>
      <c r="H160" s="190"/>
    </row>
    <row r="161" spans="1:8" s="14" customFormat="1" x14ac:dyDescent="0.25">
      <c r="A161" s="206"/>
      <c r="B161" s="97"/>
      <c r="C161" s="98"/>
      <c r="D161" s="190"/>
      <c r="E161" s="190"/>
      <c r="F161" s="190"/>
      <c r="G161" s="190"/>
      <c r="H161" s="190"/>
    </row>
    <row r="162" spans="1:8" s="14" customFormat="1" x14ac:dyDescent="0.25">
      <c r="A162" s="206"/>
      <c r="B162" s="97"/>
      <c r="C162" s="98"/>
      <c r="D162" s="190"/>
      <c r="E162" s="190"/>
      <c r="F162" s="190"/>
      <c r="G162" s="190"/>
      <c r="H162" s="190"/>
    </row>
    <row r="163" spans="1:8" s="14" customFormat="1" x14ac:dyDescent="0.25">
      <c r="A163" s="206"/>
      <c r="B163" s="97"/>
      <c r="C163" s="98"/>
      <c r="D163" s="190"/>
      <c r="E163" s="190"/>
      <c r="F163" s="190"/>
      <c r="G163" s="190"/>
      <c r="H163" s="190"/>
    </row>
    <row r="164" spans="1:8" s="14" customFormat="1" x14ac:dyDescent="0.25">
      <c r="A164" s="206"/>
      <c r="B164" s="97"/>
      <c r="C164" s="98"/>
      <c r="D164" s="190"/>
      <c r="E164" s="190"/>
      <c r="F164" s="190"/>
      <c r="G164" s="190"/>
      <c r="H164" s="190"/>
    </row>
    <row r="165" spans="1:8" s="14" customFormat="1" x14ac:dyDescent="0.25">
      <c r="A165" s="206"/>
      <c r="B165" s="97"/>
      <c r="C165" s="98"/>
      <c r="D165" s="190"/>
      <c r="E165" s="190"/>
      <c r="F165" s="190"/>
      <c r="G165" s="190"/>
      <c r="H165" s="190"/>
    </row>
    <row r="166" spans="1:8" s="14" customFormat="1" x14ac:dyDescent="0.25">
      <c r="A166" s="206"/>
      <c r="B166" s="97"/>
      <c r="C166" s="98"/>
      <c r="D166" s="190"/>
      <c r="E166" s="190"/>
      <c r="F166" s="190"/>
      <c r="G166" s="190"/>
      <c r="H166" s="190"/>
    </row>
    <row r="167" spans="1:8" s="14" customFormat="1" x14ac:dyDescent="0.25">
      <c r="A167" s="206"/>
      <c r="B167" s="97"/>
      <c r="C167" s="98"/>
      <c r="D167" s="190"/>
      <c r="E167" s="190"/>
      <c r="F167" s="190"/>
      <c r="G167" s="190"/>
      <c r="H167" s="190"/>
    </row>
    <row r="168" spans="1:8" s="14" customFormat="1" x14ac:dyDescent="0.25">
      <c r="A168" s="206"/>
      <c r="B168" s="97"/>
      <c r="C168" s="98"/>
      <c r="D168" s="190"/>
      <c r="E168" s="190"/>
      <c r="F168" s="190"/>
      <c r="G168" s="190"/>
      <c r="H168" s="190"/>
    </row>
    <row r="169" spans="1:8" s="14" customFormat="1" x14ac:dyDescent="0.25">
      <c r="A169" s="206"/>
      <c r="B169" s="97"/>
      <c r="C169" s="98"/>
      <c r="D169" s="190"/>
      <c r="E169" s="190"/>
      <c r="F169" s="190"/>
      <c r="G169" s="190"/>
      <c r="H169" s="190"/>
    </row>
    <row r="170" spans="1:8" s="14" customFormat="1" x14ac:dyDescent="0.25">
      <c r="A170" s="206"/>
      <c r="B170" s="97"/>
      <c r="C170" s="98"/>
      <c r="D170" s="190"/>
      <c r="E170" s="190"/>
      <c r="F170" s="190"/>
      <c r="G170" s="190"/>
      <c r="H170" s="190"/>
    </row>
    <row r="171" spans="1:8" s="14" customFormat="1" x14ac:dyDescent="0.25">
      <c r="A171" s="206"/>
      <c r="B171" s="97"/>
      <c r="C171" s="98"/>
      <c r="D171" s="190"/>
      <c r="E171" s="190"/>
      <c r="F171" s="190"/>
      <c r="G171" s="190"/>
      <c r="H171" s="190"/>
    </row>
    <row r="172" spans="1:8" s="14" customFormat="1" x14ac:dyDescent="0.25">
      <c r="A172" s="206"/>
      <c r="B172" s="97"/>
      <c r="C172" s="98"/>
      <c r="D172" s="190"/>
      <c r="E172" s="190"/>
      <c r="F172" s="190"/>
      <c r="G172" s="190"/>
      <c r="H172" s="190"/>
    </row>
    <row r="173" spans="1:8" s="14" customFormat="1" x14ac:dyDescent="0.25">
      <c r="A173" s="206"/>
      <c r="B173" s="97"/>
      <c r="C173" s="98"/>
      <c r="D173" s="190"/>
      <c r="E173" s="190"/>
      <c r="F173" s="190"/>
      <c r="G173" s="190"/>
      <c r="H173" s="190"/>
    </row>
    <row r="174" spans="1:8" s="14" customFormat="1" x14ac:dyDescent="0.25">
      <c r="A174" s="206"/>
      <c r="B174" s="97"/>
      <c r="C174" s="98"/>
      <c r="D174" s="190"/>
      <c r="E174" s="190"/>
      <c r="F174" s="190"/>
      <c r="G174" s="190"/>
      <c r="H174" s="190"/>
    </row>
    <row r="175" spans="1:8" s="14" customFormat="1" x14ac:dyDescent="0.25">
      <c r="A175" s="206"/>
      <c r="B175" s="97"/>
      <c r="C175" s="98"/>
      <c r="D175" s="190"/>
      <c r="E175" s="190"/>
      <c r="F175" s="190"/>
      <c r="G175" s="190"/>
      <c r="H175" s="190"/>
    </row>
    <row r="176" spans="1:8" s="14" customFormat="1" x14ac:dyDescent="0.25">
      <c r="A176" s="206"/>
      <c r="B176" s="97"/>
      <c r="C176" s="98"/>
      <c r="D176" s="190"/>
      <c r="E176" s="190"/>
      <c r="F176" s="190"/>
      <c r="G176" s="190"/>
      <c r="H176" s="190"/>
    </row>
    <row r="177" spans="1:8" s="14" customFormat="1" x14ac:dyDescent="0.25">
      <c r="A177" s="206"/>
      <c r="B177" s="97"/>
      <c r="C177" s="98"/>
      <c r="D177" s="190"/>
      <c r="E177" s="190"/>
      <c r="F177" s="190"/>
      <c r="G177" s="190"/>
      <c r="H177" s="190"/>
    </row>
    <row r="178" spans="1:8" s="14" customFormat="1" x14ac:dyDescent="0.25">
      <c r="A178" s="206"/>
      <c r="B178" s="97"/>
      <c r="C178" s="98"/>
      <c r="D178" s="190"/>
      <c r="E178" s="190"/>
      <c r="F178" s="190"/>
      <c r="G178" s="190"/>
      <c r="H178" s="190"/>
    </row>
    <row r="179" spans="1:8" s="14" customFormat="1" x14ac:dyDescent="0.25">
      <c r="A179" s="206"/>
      <c r="B179" s="97"/>
      <c r="C179" s="98"/>
      <c r="D179" s="190"/>
      <c r="E179" s="190"/>
      <c r="F179" s="190"/>
      <c r="G179" s="190"/>
      <c r="H179" s="190"/>
    </row>
    <row r="180" spans="1:8" s="14" customFormat="1" x14ac:dyDescent="0.25">
      <c r="A180" s="206"/>
      <c r="B180" s="97"/>
      <c r="C180" s="98"/>
      <c r="D180" s="190"/>
      <c r="E180" s="190"/>
      <c r="F180" s="190"/>
      <c r="G180" s="190"/>
      <c r="H180" s="190"/>
    </row>
    <row r="181" spans="1:8" s="14" customFormat="1" x14ac:dyDescent="0.25">
      <c r="A181" s="206"/>
      <c r="B181" s="97"/>
      <c r="C181" s="98"/>
      <c r="D181" s="190"/>
      <c r="E181" s="190"/>
      <c r="F181" s="190"/>
      <c r="G181" s="190"/>
      <c r="H181" s="190"/>
    </row>
    <row r="182" spans="1:8" s="14" customFormat="1" x14ac:dyDescent="0.25">
      <c r="A182" s="206"/>
      <c r="B182" s="97"/>
      <c r="C182" s="98"/>
      <c r="D182" s="190"/>
      <c r="E182" s="190"/>
      <c r="F182" s="190"/>
      <c r="G182" s="190"/>
      <c r="H182" s="190"/>
    </row>
    <row r="183" spans="1:8" s="14" customFormat="1" x14ac:dyDescent="0.25">
      <c r="A183" s="206"/>
      <c r="B183" s="97"/>
      <c r="C183" s="98"/>
      <c r="D183" s="190"/>
      <c r="E183" s="190"/>
      <c r="F183" s="190"/>
      <c r="G183" s="190"/>
      <c r="H183" s="190"/>
    </row>
    <row r="184" spans="1:8" s="14" customFormat="1" x14ac:dyDescent="0.25">
      <c r="A184" s="206"/>
      <c r="B184" s="97"/>
      <c r="C184" s="98"/>
      <c r="D184" s="190"/>
      <c r="E184" s="190"/>
      <c r="F184" s="190"/>
      <c r="G184" s="190"/>
      <c r="H184" s="190"/>
    </row>
    <row r="185" spans="1:8" s="14" customFormat="1" x14ac:dyDescent="0.25">
      <c r="A185" s="206"/>
      <c r="B185" s="97"/>
      <c r="C185" s="98"/>
      <c r="D185" s="190"/>
      <c r="E185" s="190"/>
      <c r="F185" s="190"/>
      <c r="G185" s="190"/>
      <c r="H185" s="190"/>
    </row>
    <row r="186" spans="1:8" s="14" customFormat="1" x14ac:dyDescent="0.25">
      <c r="A186" s="206"/>
      <c r="B186" s="97"/>
      <c r="C186" s="98"/>
      <c r="D186" s="190"/>
      <c r="E186" s="190"/>
      <c r="F186" s="190"/>
      <c r="G186" s="190"/>
      <c r="H186" s="190"/>
    </row>
    <row r="187" spans="1:8" s="14" customFormat="1" x14ac:dyDescent="0.25">
      <c r="A187" s="206"/>
      <c r="B187" s="97"/>
      <c r="C187" s="98"/>
      <c r="D187" s="190"/>
      <c r="E187" s="190"/>
      <c r="F187" s="190"/>
      <c r="G187" s="190"/>
      <c r="H187" s="190"/>
    </row>
    <row r="188" spans="1:8" s="14" customFormat="1" x14ac:dyDescent="0.25">
      <c r="A188" s="206"/>
      <c r="B188" s="97"/>
      <c r="C188" s="98"/>
      <c r="D188" s="190"/>
      <c r="E188" s="190"/>
      <c r="F188" s="190"/>
      <c r="G188" s="190"/>
      <c r="H188" s="190"/>
    </row>
    <row r="189" spans="1:8" s="14" customFormat="1" x14ac:dyDescent="0.25">
      <c r="A189" s="206"/>
      <c r="B189" s="97"/>
      <c r="C189" s="98"/>
      <c r="D189" s="190"/>
      <c r="E189" s="190"/>
      <c r="F189" s="190"/>
      <c r="G189" s="190"/>
      <c r="H189" s="190"/>
    </row>
    <row r="190" spans="1:8" s="14" customFormat="1" x14ac:dyDescent="0.25">
      <c r="A190" s="206"/>
      <c r="B190" s="97"/>
      <c r="C190" s="98"/>
      <c r="D190" s="190"/>
      <c r="E190" s="190"/>
      <c r="F190" s="190"/>
      <c r="G190" s="190"/>
      <c r="H190" s="190"/>
    </row>
    <row r="191" spans="1:8" s="14" customFormat="1" x14ac:dyDescent="0.25">
      <c r="A191" s="206"/>
      <c r="B191" s="97"/>
      <c r="C191" s="98"/>
      <c r="D191" s="190"/>
      <c r="E191" s="190"/>
      <c r="F191" s="190"/>
      <c r="G191" s="190"/>
      <c r="H191" s="190"/>
    </row>
    <row r="192" spans="1:8" s="14" customFormat="1" x14ac:dyDescent="0.25">
      <c r="A192" s="206"/>
      <c r="B192" s="97"/>
      <c r="C192" s="98"/>
      <c r="D192" s="190"/>
      <c r="E192" s="190"/>
      <c r="F192" s="190"/>
      <c r="G192" s="190"/>
      <c r="H192" s="190"/>
    </row>
    <row r="193" spans="1:8" s="14" customFormat="1" x14ac:dyDescent="0.25">
      <c r="A193" s="206"/>
      <c r="B193" s="97"/>
      <c r="C193" s="98"/>
      <c r="D193" s="190"/>
      <c r="E193" s="190"/>
      <c r="F193" s="190"/>
      <c r="G193" s="190"/>
      <c r="H193" s="190"/>
    </row>
    <row r="194" spans="1:8" s="14" customFormat="1" x14ac:dyDescent="0.25">
      <c r="A194" s="206"/>
      <c r="B194" s="97"/>
      <c r="C194" s="98"/>
      <c r="D194" s="190"/>
      <c r="E194" s="190"/>
      <c r="F194" s="190"/>
      <c r="G194" s="190"/>
      <c r="H194" s="190"/>
    </row>
    <row r="195" spans="1:8" s="14" customFormat="1" x14ac:dyDescent="0.25">
      <c r="A195" s="206"/>
      <c r="B195" s="97"/>
      <c r="C195" s="98"/>
      <c r="D195" s="190"/>
      <c r="E195" s="190"/>
      <c r="F195" s="190"/>
      <c r="G195" s="190"/>
      <c r="H195" s="190"/>
    </row>
    <row r="196" spans="1:8" s="14" customFormat="1" x14ac:dyDescent="0.25">
      <c r="A196" s="206"/>
      <c r="B196" s="97"/>
      <c r="C196" s="98"/>
      <c r="D196" s="190"/>
      <c r="E196" s="190"/>
      <c r="F196" s="190"/>
      <c r="G196" s="190"/>
      <c r="H196" s="190"/>
    </row>
    <row r="197" spans="1:8" s="14" customFormat="1" x14ac:dyDescent="0.25">
      <c r="A197" s="206"/>
      <c r="B197" s="97"/>
      <c r="C197" s="98"/>
      <c r="D197" s="190"/>
      <c r="E197" s="190"/>
      <c r="F197" s="190"/>
      <c r="G197" s="190"/>
      <c r="H197" s="190"/>
    </row>
    <row r="198" spans="1:8" s="14" customFormat="1" x14ac:dyDescent="0.25">
      <c r="A198" s="206"/>
      <c r="B198" s="97"/>
      <c r="C198" s="98"/>
      <c r="D198" s="190"/>
      <c r="E198" s="190"/>
      <c r="F198" s="190"/>
      <c r="G198" s="190"/>
      <c r="H198" s="190"/>
    </row>
    <row r="199" spans="1:8" s="14" customFormat="1" x14ac:dyDescent="0.25">
      <c r="A199" s="206"/>
      <c r="B199" s="97"/>
      <c r="C199" s="98"/>
      <c r="D199" s="190"/>
      <c r="E199" s="190"/>
      <c r="F199" s="190"/>
      <c r="G199" s="190"/>
      <c r="H199" s="190"/>
    </row>
    <row r="200" spans="1:8" s="14" customFormat="1" x14ac:dyDescent="0.25">
      <c r="A200" s="206"/>
      <c r="B200" s="97"/>
      <c r="C200" s="98"/>
      <c r="D200" s="190"/>
      <c r="E200" s="190"/>
      <c r="F200" s="190"/>
      <c r="G200" s="190"/>
      <c r="H200" s="190"/>
    </row>
    <row r="201" spans="1:8" s="14" customFormat="1" x14ac:dyDescent="0.25">
      <c r="A201" s="206"/>
      <c r="B201" s="97"/>
      <c r="C201" s="98"/>
      <c r="D201" s="190"/>
      <c r="E201" s="190"/>
      <c r="F201" s="190"/>
      <c r="G201" s="190"/>
      <c r="H201" s="190"/>
    </row>
    <row r="202" spans="1:8" s="14" customFormat="1" x14ac:dyDescent="0.25">
      <c r="A202" s="206"/>
      <c r="B202" s="97"/>
      <c r="C202" s="98"/>
      <c r="D202" s="190"/>
      <c r="E202" s="190"/>
      <c r="F202" s="190"/>
      <c r="G202" s="190"/>
      <c r="H202" s="190"/>
    </row>
    <row r="203" spans="1:8" s="14" customFormat="1" x14ac:dyDescent="0.25">
      <c r="A203" s="206"/>
      <c r="B203" s="97"/>
      <c r="C203" s="98"/>
      <c r="D203" s="190"/>
      <c r="E203" s="190"/>
      <c r="F203" s="190"/>
      <c r="G203" s="190"/>
      <c r="H203" s="190"/>
    </row>
    <row r="204" spans="1:8" s="14" customFormat="1" x14ac:dyDescent="0.25">
      <c r="A204" s="206"/>
      <c r="B204" s="97"/>
      <c r="C204" s="98"/>
      <c r="D204" s="190"/>
      <c r="E204" s="190"/>
      <c r="F204" s="190"/>
      <c r="G204" s="190"/>
      <c r="H204" s="190"/>
    </row>
    <row r="205" spans="1:8" s="14" customFormat="1" x14ac:dyDescent="0.25">
      <c r="A205" s="206"/>
      <c r="B205" s="97"/>
      <c r="C205" s="98"/>
      <c r="D205" s="190"/>
      <c r="E205" s="190"/>
      <c r="F205" s="190"/>
      <c r="G205" s="190"/>
      <c r="H205" s="190"/>
    </row>
    <row r="206" spans="1:8" s="14" customFormat="1" x14ac:dyDescent="0.25">
      <c r="A206" s="206"/>
      <c r="B206" s="97"/>
      <c r="C206" s="98"/>
      <c r="D206" s="190"/>
      <c r="E206" s="190"/>
      <c r="F206" s="190"/>
      <c r="G206" s="190"/>
      <c r="H206" s="190"/>
    </row>
    <row r="207" spans="1:8" s="14" customFormat="1" x14ac:dyDescent="0.25">
      <c r="A207" s="206"/>
      <c r="B207" s="97"/>
      <c r="C207" s="98"/>
      <c r="D207" s="190"/>
      <c r="E207" s="190"/>
      <c r="F207" s="190"/>
      <c r="G207" s="190"/>
      <c r="H207" s="190"/>
    </row>
    <row r="208" spans="1:8" s="14" customFormat="1" x14ac:dyDescent="0.25">
      <c r="A208" s="206"/>
      <c r="B208" s="97"/>
      <c r="C208" s="98"/>
      <c r="D208" s="190"/>
      <c r="E208" s="190"/>
      <c r="F208" s="190"/>
      <c r="G208" s="190"/>
      <c r="H208" s="190"/>
    </row>
    <row r="209" spans="1:8" s="14" customFormat="1" x14ac:dyDescent="0.25">
      <c r="A209" s="206"/>
      <c r="B209" s="97"/>
      <c r="C209" s="98"/>
      <c r="D209" s="190"/>
      <c r="E209" s="190"/>
      <c r="F209" s="190"/>
      <c r="G209" s="190"/>
      <c r="H209" s="190"/>
    </row>
    <row r="210" spans="1:8" s="14" customFormat="1" x14ac:dyDescent="0.25">
      <c r="A210" s="206"/>
      <c r="B210" s="97"/>
      <c r="C210" s="98"/>
      <c r="D210" s="190"/>
      <c r="E210" s="190"/>
      <c r="F210" s="190"/>
      <c r="G210" s="190"/>
      <c r="H210" s="190"/>
    </row>
    <row r="211" spans="1:8" s="14" customFormat="1" x14ac:dyDescent="0.25">
      <c r="A211" s="206"/>
      <c r="B211" s="97"/>
      <c r="C211" s="98"/>
      <c r="D211" s="190"/>
      <c r="E211" s="190"/>
      <c r="F211" s="190"/>
      <c r="G211" s="190"/>
      <c r="H211" s="190"/>
    </row>
    <row r="212" spans="1:8" s="14" customFormat="1" x14ac:dyDescent="0.25">
      <c r="A212" s="206"/>
      <c r="B212" s="97"/>
      <c r="C212" s="98"/>
      <c r="D212" s="190"/>
      <c r="E212" s="190"/>
      <c r="F212" s="190"/>
      <c r="G212" s="190"/>
      <c r="H212" s="190"/>
    </row>
    <row r="213" spans="1:8" s="14" customFormat="1" x14ac:dyDescent="0.25">
      <c r="A213" s="206"/>
      <c r="B213" s="97"/>
      <c r="C213" s="98"/>
      <c r="D213" s="190"/>
      <c r="E213" s="190"/>
      <c r="F213" s="190"/>
      <c r="G213" s="190"/>
      <c r="H213" s="190"/>
    </row>
    <row r="214" spans="1:8" s="14" customFormat="1" x14ac:dyDescent="0.25">
      <c r="A214" s="206"/>
      <c r="B214" s="97"/>
      <c r="C214" s="98"/>
      <c r="D214" s="190"/>
      <c r="E214" s="190"/>
      <c r="F214" s="190"/>
      <c r="G214" s="190"/>
      <c r="H214" s="190"/>
    </row>
    <row r="215" spans="1:8" s="14" customFormat="1" x14ac:dyDescent="0.25">
      <c r="A215" s="206"/>
      <c r="B215" s="97"/>
      <c r="C215" s="98"/>
      <c r="D215" s="190"/>
      <c r="E215" s="190"/>
      <c r="F215" s="190"/>
      <c r="G215" s="190"/>
      <c r="H215" s="190"/>
    </row>
    <row r="216" spans="1:8" s="14" customFormat="1" x14ac:dyDescent="0.25">
      <c r="A216" s="206"/>
      <c r="B216" s="97"/>
      <c r="C216" s="98"/>
      <c r="D216" s="190"/>
      <c r="E216" s="190"/>
      <c r="F216" s="190"/>
      <c r="G216" s="190"/>
      <c r="H216" s="190"/>
    </row>
    <row r="217" spans="1:8" s="14" customFormat="1" x14ac:dyDescent="0.25">
      <c r="A217" s="206"/>
      <c r="B217" s="97"/>
      <c r="C217" s="98"/>
      <c r="D217" s="190"/>
      <c r="E217" s="190"/>
      <c r="F217" s="190"/>
      <c r="G217" s="190"/>
      <c r="H217" s="190"/>
    </row>
    <row r="218" spans="1:8" s="14" customFormat="1" x14ac:dyDescent="0.25">
      <c r="A218" s="206"/>
      <c r="B218" s="97"/>
      <c r="C218" s="98"/>
      <c r="D218" s="190"/>
      <c r="E218" s="190"/>
      <c r="F218" s="190"/>
      <c r="G218" s="190"/>
      <c r="H218" s="190"/>
    </row>
    <row r="219" spans="1:8" s="14" customFormat="1" x14ac:dyDescent="0.25">
      <c r="A219" s="206"/>
      <c r="B219" s="97"/>
      <c r="C219" s="98"/>
      <c r="D219" s="190"/>
      <c r="E219" s="190"/>
      <c r="F219" s="190"/>
      <c r="G219" s="190"/>
      <c r="H219" s="190"/>
    </row>
    <row r="220" spans="1:8" s="14" customFormat="1" x14ac:dyDescent="0.25">
      <c r="A220" s="206"/>
      <c r="B220" s="97"/>
      <c r="C220" s="98"/>
      <c r="D220" s="190"/>
      <c r="E220" s="190"/>
      <c r="F220" s="190"/>
      <c r="G220" s="190"/>
      <c r="H220" s="190"/>
    </row>
    <row r="221" spans="1:8" s="14" customFormat="1" x14ac:dyDescent="0.25">
      <c r="A221" s="206"/>
      <c r="B221" s="97"/>
      <c r="C221" s="98"/>
      <c r="D221" s="190"/>
      <c r="E221" s="190"/>
      <c r="F221" s="190"/>
      <c r="G221" s="190"/>
      <c r="H221" s="190"/>
    </row>
    <row r="222" spans="1:8" s="14" customFormat="1" x14ac:dyDescent="0.25">
      <c r="A222" s="206"/>
      <c r="B222" s="97"/>
      <c r="C222" s="98"/>
      <c r="D222" s="190"/>
      <c r="E222" s="190"/>
      <c r="F222" s="190"/>
      <c r="G222" s="190"/>
      <c r="H222" s="190"/>
    </row>
    <row r="223" spans="1:8" s="14" customFormat="1" x14ac:dyDescent="0.25">
      <c r="A223" s="206"/>
      <c r="B223" s="97"/>
      <c r="C223" s="98"/>
      <c r="D223" s="190"/>
      <c r="E223" s="190"/>
      <c r="F223" s="190"/>
      <c r="G223" s="190"/>
      <c r="H223" s="190"/>
    </row>
    <row r="224" spans="1:8" s="14" customFormat="1" x14ac:dyDescent="0.25">
      <c r="A224" s="206"/>
      <c r="B224" s="97"/>
      <c r="C224" s="98"/>
      <c r="D224" s="190"/>
      <c r="E224" s="190"/>
      <c r="F224" s="190"/>
      <c r="G224" s="190"/>
      <c r="H224" s="190"/>
    </row>
    <row r="225" spans="1:8" s="14" customFormat="1" x14ac:dyDescent="0.25">
      <c r="A225" s="206"/>
      <c r="B225" s="97"/>
      <c r="C225" s="98"/>
      <c r="D225" s="190"/>
      <c r="E225" s="190"/>
      <c r="F225" s="190"/>
      <c r="G225" s="190"/>
      <c r="H225" s="190"/>
    </row>
    <row r="226" spans="1:8" s="14" customFormat="1" x14ac:dyDescent="0.25">
      <c r="A226" s="206"/>
      <c r="B226" s="97"/>
      <c r="C226" s="98"/>
      <c r="D226" s="190"/>
      <c r="E226" s="190"/>
      <c r="F226" s="190"/>
      <c r="G226" s="190"/>
      <c r="H226" s="190"/>
    </row>
    <row r="227" spans="1:8" s="14" customFormat="1" x14ac:dyDescent="0.25">
      <c r="A227" s="206"/>
      <c r="B227" s="97"/>
      <c r="C227" s="98"/>
      <c r="D227" s="190"/>
      <c r="E227" s="190"/>
      <c r="F227" s="190"/>
      <c r="G227" s="190"/>
      <c r="H227" s="190"/>
    </row>
    <row r="228" spans="1:8" s="14" customFormat="1" x14ac:dyDescent="0.25">
      <c r="A228" s="206"/>
      <c r="B228" s="97"/>
      <c r="C228" s="98"/>
      <c r="D228" s="190"/>
      <c r="E228" s="190"/>
      <c r="F228" s="190"/>
      <c r="G228" s="190"/>
      <c r="H228" s="190"/>
    </row>
    <row r="229" spans="1:8" s="14" customFormat="1" x14ac:dyDescent="0.25">
      <c r="A229" s="206"/>
      <c r="B229" s="97"/>
      <c r="C229" s="98"/>
      <c r="D229" s="190"/>
      <c r="E229" s="190"/>
      <c r="F229" s="190"/>
      <c r="G229" s="190"/>
      <c r="H229" s="190"/>
    </row>
    <row r="230" spans="1:8" s="14" customFormat="1" x14ac:dyDescent="0.25">
      <c r="A230" s="206"/>
      <c r="B230" s="97"/>
      <c r="C230" s="98"/>
      <c r="D230" s="190"/>
      <c r="E230" s="190"/>
      <c r="F230" s="190"/>
      <c r="G230" s="190"/>
      <c r="H230" s="190"/>
    </row>
    <row r="231" spans="1:8" s="14" customFormat="1" x14ac:dyDescent="0.25">
      <c r="A231" s="206"/>
      <c r="B231" s="97"/>
      <c r="C231" s="98"/>
      <c r="D231" s="190"/>
      <c r="E231" s="190"/>
      <c r="F231" s="190"/>
      <c r="G231" s="190"/>
      <c r="H231" s="190"/>
    </row>
    <row r="232" spans="1:8" s="14" customFormat="1" x14ac:dyDescent="0.25">
      <c r="A232" s="206"/>
      <c r="B232" s="97"/>
      <c r="C232" s="98"/>
      <c r="D232" s="190"/>
      <c r="E232" s="190"/>
      <c r="F232" s="190"/>
      <c r="G232" s="190"/>
      <c r="H232" s="190"/>
    </row>
    <row r="233" spans="1:8" s="14" customFormat="1" x14ac:dyDescent="0.25">
      <c r="A233" s="206"/>
      <c r="B233" s="97"/>
      <c r="C233" s="98"/>
      <c r="D233" s="190"/>
      <c r="E233" s="190"/>
      <c r="F233" s="190"/>
      <c r="G233" s="190"/>
      <c r="H233" s="190"/>
    </row>
    <row r="234" spans="1:8" s="14" customFormat="1" x14ac:dyDescent="0.25">
      <c r="A234" s="206"/>
      <c r="B234" s="97"/>
      <c r="C234" s="98"/>
      <c r="D234" s="190"/>
      <c r="E234" s="190"/>
      <c r="F234" s="190"/>
      <c r="G234" s="190"/>
      <c r="H234" s="190"/>
    </row>
    <row r="235" spans="1:8" s="14" customFormat="1" x14ac:dyDescent="0.25">
      <c r="A235" s="206"/>
      <c r="B235" s="97"/>
      <c r="C235" s="98"/>
      <c r="D235" s="190"/>
      <c r="E235" s="190"/>
      <c r="F235" s="190"/>
      <c r="G235" s="190"/>
      <c r="H235" s="190"/>
    </row>
    <row r="236" spans="1:8" s="14" customFormat="1" x14ac:dyDescent="0.25">
      <c r="A236" s="206"/>
      <c r="B236" s="97"/>
      <c r="C236" s="98"/>
      <c r="D236" s="190"/>
      <c r="E236" s="190"/>
      <c r="F236" s="190"/>
      <c r="G236" s="190"/>
      <c r="H236" s="190"/>
    </row>
    <row r="237" spans="1:8" s="14" customFormat="1" x14ac:dyDescent="0.25">
      <c r="A237" s="206"/>
      <c r="B237" s="97"/>
      <c r="C237" s="98"/>
      <c r="D237" s="190"/>
      <c r="E237" s="190"/>
      <c r="F237" s="190"/>
      <c r="G237" s="190"/>
      <c r="H237" s="190"/>
    </row>
    <row r="238" spans="1:8" s="14" customFormat="1" x14ac:dyDescent="0.25">
      <c r="A238" s="206"/>
      <c r="B238" s="97"/>
      <c r="C238" s="98"/>
      <c r="D238" s="190"/>
      <c r="E238" s="190"/>
      <c r="F238" s="190"/>
      <c r="G238" s="190"/>
      <c r="H238" s="190"/>
    </row>
    <row r="239" spans="1:8" s="14" customFormat="1" x14ac:dyDescent="0.25">
      <c r="A239" s="206"/>
      <c r="B239" s="97"/>
      <c r="C239" s="98"/>
      <c r="D239" s="190"/>
      <c r="E239" s="190"/>
      <c r="F239" s="190"/>
      <c r="G239" s="190"/>
      <c r="H239" s="190"/>
    </row>
    <row r="240" spans="1:8" s="14" customFormat="1" x14ac:dyDescent="0.25">
      <c r="A240" s="206"/>
      <c r="B240" s="97"/>
      <c r="C240" s="98"/>
      <c r="D240" s="190"/>
      <c r="E240" s="190"/>
      <c r="F240" s="190"/>
      <c r="G240" s="190"/>
      <c r="H240" s="190"/>
    </row>
    <row r="241" spans="1:8" s="14" customFormat="1" x14ac:dyDescent="0.25">
      <c r="A241" s="206"/>
      <c r="B241" s="97"/>
      <c r="C241" s="98"/>
      <c r="D241" s="190"/>
      <c r="E241" s="190"/>
      <c r="F241" s="190"/>
      <c r="G241" s="190"/>
      <c r="H241" s="190"/>
    </row>
    <row r="242" spans="1:8" s="14" customFormat="1" x14ac:dyDescent="0.25">
      <c r="A242" s="206"/>
      <c r="B242" s="97"/>
      <c r="C242" s="98"/>
      <c r="D242" s="190"/>
      <c r="E242" s="190"/>
      <c r="F242" s="190"/>
      <c r="G242" s="190"/>
      <c r="H242" s="190"/>
    </row>
    <row r="243" spans="1:8" s="14" customFormat="1" x14ac:dyDescent="0.25">
      <c r="A243" s="206"/>
      <c r="B243" s="97"/>
      <c r="C243" s="98"/>
      <c r="D243" s="190"/>
      <c r="E243" s="190"/>
      <c r="F243" s="190"/>
      <c r="G243" s="190"/>
      <c r="H243" s="190"/>
    </row>
    <row r="244" spans="1:8" s="14" customFormat="1" x14ac:dyDescent="0.25">
      <c r="A244" s="206"/>
      <c r="B244" s="97"/>
      <c r="C244" s="98"/>
      <c r="D244" s="190"/>
      <c r="E244" s="190"/>
      <c r="F244" s="190"/>
      <c r="G244" s="190"/>
      <c r="H244" s="190"/>
    </row>
    <row r="245" spans="1:8" s="14" customFormat="1" x14ac:dyDescent="0.25">
      <c r="A245" s="206"/>
      <c r="B245" s="97"/>
      <c r="C245" s="98"/>
      <c r="D245" s="190"/>
      <c r="E245" s="190"/>
      <c r="F245" s="190"/>
      <c r="G245" s="190"/>
      <c r="H245" s="190"/>
    </row>
    <row r="246" spans="1:8" s="14" customFormat="1" x14ac:dyDescent="0.25">
      <c r="A246" s="206"/>
      <c r="B246" s="97"/>
      <c r="C246" s="98"/>
      <c r="D246" s="190"/>
      <c r="E246" s="190"/>
      <c r="F246" s="190"/>
      <c r="G246" s="190"/>
      <c r="H246" s="190"/>
    </row>
    <row r="247" spans="1:8" s="14" customFormat="1" x14ac:dyDescent="0.25">
      <c r="A247" s="206"/>
      <c r="B247" s="97"/>
      <c r="C247" s="98"/>
      <c r="D247" s="190"/>
      <c r="E247" s="190"/>
      <c r="F247" s="190"/>
      <c r="G247" s="190"/>
      <c r="H247" s="190"/>
    </row>
    <row r="248" spans="1:8" s="14" customFormat="1" x14ac:dyDescent="0.25">
      <c r="A248" s="206"/>
      <c r="B248" s="97"/>
      <c r="C248" s="98"/>
      <c r="D248" s="190"/>
      <c r="E248" s="190"/>
      <c r="F248" s="190"/>
      <c r="G248" s="190"/>
      <c r="H248" s="190"/>
    </row>
    <row r="249" spans="1:8" s="14" customFormat="1" x14ac:dyDescent="0.25">
      <c r="A249" s="206"/>
      <c r="B249" s="97"/>
      <c r="C249" s="98"/>
      <c r="D249" s="190"/>
      <c r="E249" s="190"/>
      <c r="F249" s="190"/>
      <c r="G249" s="190"/>
      <c r="H249" s="190"/>
    </row>
    <row r="250" spans="1:8" s="14" customFormat="1" x14ac:dyDescent="0.25">
      <c r="A250" s="206"/>
      <c r="B250" s="97"/>
      <c r="C250" s="98"/>
      <c r="D250" s="190"/>
      <c r="E250" s="190"/>
      <c r="F250" s="190"/>
      <c r="G250" s="190"/>
      <c r="H250" s="190"/>
    </row>
    <row r="251" spans="1:8" s="14" customFormat="1" x14ac:dyDescent="0.25">
      <c r="A251" s="206"/>
      <c r="B251" s="97"/>
      <c r="C251" s="98"/>
      <c r="D251" s="190"/>
      <c r="E251" s="190"/>
      <c r="F251" s="190"/>
      <c r="G251" s="190"/>
      <c r="H251" s="190"/>
    </row>
    <row r="252" spans="1:8" s="14" customFormat="1" x14ac:dyDescent="0.25">
      <c r="A252" s="206"/>
      <c r="B252" s="97"/>
      <c r="C252" s="98"/>
      <c r="D252" s="190"/>
      <c r="E252" s="190"/>
      <c r="F252" s="190"/>
      <c r="G252" s="190"/>
      <c r="H252" s="190"/>
    </row>
    <row r="253" spans="1:8" s="14" customFormat="1" x14ac:dyDescent="0.25">
      <c r="A253" s="206"/>
      <c r="B253" s="97"/>
      <c r="C253" s="98"/>
      <c r="D253" s="190"/>
      <c r="E253" s="190"/>
      <c r="F253" s="190"/>
      <c r="G253" s="190"/>
      <c r="H253" s="190"/>
    </row>
    <row r="254" spans="1:8" s="14" customFormat="1" x14ac:dyDescent="0.25">
      <c r="A254" s="206"/>
      <c r="B254" s="97"/>
      <c r="C254" s="98"/>
      <c r="D254" s="190"/>
      <c r="E254" s="190"/>
      <c r="F254" s="190"/>
      <c r="G254" s="190"/>
      <c r="H254" s="190"/>
    </row>
    <row r="255" spans="1:8" s="14" customFormat="1" x14ac:dyDescent="0.25">
      <c r="A255" s="206"/>
      <c r="B255" s="97"/>
      <c r="C255" s="98"/>
      <c r="D255" s="190"/>
      <c r="E255" s="190"/>
      <c r="F255" s="190"/>
      <c r="G255" s="190"/>
      <c r="H255" s="190"/>
    </row>
    <row r="256" spans="1:8" s="14" customFormat="1" x14ac:dyDescent="0.25">
      <c r="A256" s="206"/>
      <c r="B256" s="97"/>
      <c r="C256" s="98"/>
      <c r="D256" s="190"/>
      <c r="E256" s="190"/>
      <c r="F256" s="190"/>
      <c r="G256" s="190"/>
      <c r="H256" s="190"/>
    </row>
    <row r="257" spans="1:8" s="14" customFormat="1" x14ac:dyDescent="0.25">
      <c r="A257" s="206"/>
      <c r="B257" s="97"/>
      <c r="C257" s="98"/>
      <c r="D257" s="190"/>
      <c r="E257" s="190"/>
      <c r="F257" s="190"/>
      <c r="G257" s="190"/>
      <c r="H257" s="190"/>
    </row>
    <row r="258" spans="1:8" s="14" customFormat="1" x14ac:dyDescent="0.25">
      <c r="A258" s="206"/>
      <c r="B258" s="97"/>
      <c r="C258" s="98"/>
      <c r="D258" s="190"/>
      <c r="E258" s="190"/>
      <c r="F258" s="190"/>
      <c r="G258" s="190"/>
      <c r="H258" s="190"/>
    </row>
    <row r="259" spans="1:8" s="14" customFormat="1" x14ac:dyDescent="0.25">
      <c r="A259" s="206"/>
      <c r="B259" s="97"/>
      <c r="C259" s="98"/>
      <c r="D259" s="190"/>
      <c r="E259" s="190"/>
      <c r="F259" s="190"/>
      <c r="G259" s="190"/>
      <c r="H259" s="190"/>
    </row>
    <row r="260" spans="1:8" s="14" customFormat="1" x14ac:dyDescent="0.25">
      <c r="A260" s="206"/>
      <c r="B260" s="97"/>
      <c r="C260" s="98"/>
      <c r="D260" s="190"/>
      <c r="E260" s="190"/>
      <c r="F260" s="190"/>
      <c r="G260" s="190"/>
      <c r="H260" s="190"/>
    </row>
    <row r="261" spans="1:8" s="14" customFormat="1" x14ac:dyDescent="0.25">
      <c r="A261" s="206"/>
      <c r="B261" s="97"/>
      <c r="C261" s="98"/>
      <c r="D261" s="190"/>
      <c r="E261" s="190"/>
      <c r="F261" s="190"/>
      <c r="G261" s="190"/>
      <c r="H261" s="190"/>
    </row>
    <row r="262" spans="1:8" s="14" customFormat="1" x14ac:dyDescent="0.25">
      <c r="A262" s="206"/>
      <c r="B262" s="97"/>
      <c r="C262" s="98"/>
      <c r="D262" s="190"/>
      <c r="E262" s="190"/>
      <c r="F262" s="190"/>
      <c r="G262" s="190"/>
      <c r="H262" s="190"/>
    </row>
    <row r="263" spans="1:8" s="14" customFormat="1" x14ac:dyDescent="0.25">
      <c r="A263" s="206"/>
      <c r="B263" s="97"/>
      <c r="C263" s="98"/>
      <c r="D263" s="190"/>
      <c r="E263" s="190"/>
      <c r="F263" s="190"/>
      <c r="G263" s="190"/>
      <c r="H263" s="190"/>
    </row>
    <row r="264" spans="1:8" s="14" customFormat="1" x14ac:dyDescent="0.25">
      <c r="A264" s="206"/>
      <c r="B264" s="97"/>
      <c r="C264" s="98"/>
      <c r="D264" s="190"/>
      <c r="E264" s="190"/>
      <c r="F264" s="190"/>
      <c r="G264" s="190"/>
      <c r="H264" s="190"/>
    </row>
    <row r="265" spans="1:8" s="14" customFormat="1" x14ac:dyDescent="0.25">
      <c r="A265" s="206"/>
      <c r="B265" s="97"/>
      <c r="C265" s="98"/>
      <c r="D265" s="190"/>
      <c r="E265" s="190"/>
      <c r="F265" s="190"/>
      <c r="G265" s="190"/>
      <c r="H265" s="190"/>
    </row>
    <row r="266" spans="1:8" s="14" customFormat="1" x14ac:dyDescent="0.25">
      <c r="A266" s="206"/>
      <c r="B266" s="97"/>
      <c r="C266" s="98"/>
      <c r="D266" s="190"/>
      <c r="E266" s="190"/>
      <c r="F266" s="190"/>
      <c r="G266" s="190"/>
      <c r="H266" s="190"/>
    </row>
    <row r="267" spans="1:8" s="14" customFormat="1" x14ac:dyDescent="0.25">
      <c r="A267" s="206"/>
      <c r="B267" s="97"/>
      <c r="C267" s="98"/>
      <c r="D267" s="190"/>
      <c r="E267" s="190"/>
      <c r="F267" s="190"/>
      <c r="G267" s="190"/>
      <c r="H267" s="190"/>
    </row>
    <row r="268" spans="1:8" s="14" customFormat="1" x14ac:dyDescent="0.25">
      <c r="A268" s="206"/>
      <c r="B268" s="97"/>
      <c r="C268" s="98"/>
      <c r="D268" s="190"/>
      <c r="E268" s="190"/>
      <c r="F268" s="190"/>
      <c r="G268" s="190"/>
      <c r="H268" s="190"/>
    </row>
    <row r="269" spans="1:8" s="14" customFormat="1" x14ac:dyDescent="0.25">
      <c r="A269" s="206"/>
      <c r="B269" s="97"/>
      <c r="C269" s="98"/>
      <c r="D269" s="190"/>
      <c r="E269" s="190"/>
      <c r="F269" s="190"/>
      <c r="G269" s="190"/>
      <c r="H269" s="190"/>
    </row>
    <row r="270" spans="1:8" s="14" customFormat="1" x14ac:dyDescent="0.25">
      <c r="A270" s="206"/>
      <c r="B270" s="97"/>
      <c r="C270" s="98"/>
      <c r="D270" s="190"/>
      <c r="E270" s="190"/>
      <c r="F270" s="190"/>
      <c r="G270" s="190"/>
      <c r="H270" s="190"/>
    </row>
    <row r="271" spans="1:8" s="14" customFormat="1" x14ac:dyDescent="0.25">
      <c r="A271" s="206"/>
      <c r="B271" s="97"/>
      <c r="C271" s="98"/>
      <c r="D271" s="190"/>
      <c r="E271" s="190"/>
      <c r="F271" s="190"/>
      <c r="G271" s="190"/>
      <c r="H271" s="190"/>
    </row>
    <row r="272" spans="1:8" s="14" customFormat="1" x14ac:dyDescent="0.25">
      <c r="A272" s="206"/>
      <c r="B272" s="97"/>
      <c r="C272" s="98"/>
      <c r="D272" s="190"/>
      <c r="E272" s="190"/>
      <c r="F272" s="190"/>
      <c r="G272" s="190"/>
      <c r="H272" s="190"/>
    </row>
    <row r="273" spans="1:8" s="14" customFormat="1" x14ac:dyDescent="0.25">
      <c r="A273" s="206"/>
      <c r="B273" s="97"/>
      <c r="C273" s="98"/>
      <c r="D273" s="190"/>
      <c r="E273" s="190"/>
      <c r="F273" s="190"/>
      <c r="G273" s="190"/>
      <c r="H273" s="190"/>
    </row>
    <row r="274" spans="1:8" s="14" customFormat="1" x14ac:dyDescent="0.25">
      <c r="A274" s="206"/>
      <c r="B274" s="97"/>
      <c r="C274" s="98"/>
      <c r="D274" s="190"/>
      <c r="E274" s="190"/>
      <c r="F274" s="190"/>
      <c r="G274" s="190"/>
      <c r="H274" s="190"/>
    </row>
    <row r="275" spans="1:8" s="14" customFormat="1" x14ac:dyDescent="0.25">
      <c r="A275" s="206"/>
      <c r="B275" s="97"/>
      <c r="C275" s="98"/>
      <c r="D275" s="190"/>
      <c r="E275" s="190"/>
      <c r="F275" s="190"/>
      <c r="G275" s="190"/>
      <c r="H275" s="190"/>
    </row>
    <row r="276" spans="1:8" s="14" customFormat="1" x14ac:dyDescent="0.25">
      <c r="A276" s="206"/>
      <c r="B276" s="97"/>
      <c r="C276" s="98"/>
      <c r="D276" s="190"/>
      <c r="E276" s="190"/>
      <c r="F276" s="190"/>
      <c r="G276" s="190"/>
      <c r="H276" s="190"/>
    </row>
    <row r="277" spans="1:8" s="14" customFormat="1" x14ac:dyDescent="0.25">
      <c r="A277" s="206"/>
      <c r="B277" s="97"/>
      <c r="C277" s="98"/>
      <c r="D277" s="190"/>
      <c r="E277" s="190"/>
      <c r="F277" s="190"/>
      <c r="G277" s="190"/>
      <c r="H277" s="190"/>
    </row>
    <row r="278" spans="1:8" s="14" customFormat="1" x14ac:dyDescent="0.25">
      <c r="A278" s="206"/>
      <c r="B278" s="97"/>
      <c r="C278" s="98"/>
      <c r="D278" s="190"/>
      <c r="E278" s="190"/>
      <c r="F278" s="190"/>
      <c r="G278" s="190"/>
      <c r="H278" s="190"/>
    </row>
    <row r="279" spans="1:8" s="14" customFormat="1" x14ac:dyDescent="0.25">
      <c r="A279" s="206"/>
      <c r="B279" s="97"/>
      <c r="C279" s="98"/>
      <c r="D279" s="190"/>
      <c r="E279" s="190"/>
      <c r="F279" s="190"/>
      <c r="G279" s="190"/>
      <c r="H279" s="190"/>
    </row>
    <row r="280" spans="1:8" s="14" customFormat="1" x14ac:dyDescent="0.25">
      <c r="A280" s="206"/>
      <c r="B280" s="97"/>
      <c r="C280" s="98"/>
      <c r="D280" s="190"/>
      <c r="E280" s="190"/>
      <c r="F280" s="190"/>
      <c r="G280" s="190"/>
      <c r="H280" s="190"/>
    </row>
    <row r="281" spans="1:8" s="14" customFormat="1" x14ac:dyDescent="0.25">
      <c r="A281" s="206"/>
      <c r="B281" s="97"/>
      <c r="C281" s="98"/>
      <c r="D281" s="190"/>
      <c r="E281" s="190"/>
      <c r="F281" s="190"/>
      <c r="G281" s="190"/>
      <c r="H281" s="190"/>
    </row>
    <row r="282" spans="1:8" s="14" customFormat="1" x14ac:dyDescent="0.25">
      <c r="A282" s="206"/>
      <c r="B282" s="97"/>
      <c r="C282" s="98"/>
      <c r="D282" s="190"/>
      <c r="E282" s="190"/>
      <c r="F282" s="190"/>
      <c r="G282" s="190"/>
      <c r="H282" s="190"/>
    </row>
    <row r="283" spans="1:8" s="14" customFormat="1" x14ac:dyDescent="0.25">
      <c r="A283" s="206"/>
      <c r="B283" s="97"/>
      <c r="C283" s="98"/>
      <c r="D283" s="190"/>
      <c r="E283" s="190"/>
      <c r="F283" s="190"/>
      <c r="G283" s="190"/>
      <c r="H283" s="190"/>
    </row>
    <row r="284" spans="1:8" s="14" customFormat="1" x14ac:dyDescent="0.25">
      <c r="A284" s="206"/>
      <c r="B284" s="97"/>
      <c r="C284" s="98"/>
      <c r="D284" s="190"/>
      <c r="E284" s="190"/>
      <c r="F284" s="190"/>
      <c r="G284" s="190"/>
      <c r="H284" s="190"/>
    </row>
    <row r="285" spans="1:8" s="14" customFormat="1" x14ac:dyDescent="0.25">
      <c r="A285" s="206"/>
      <c r="B285" s="97"/>
      <c r="C285" s="98"/>
      <c r="D285" s="190"/>
      <c r="E285" s="190"/>
      <c r="F285" s="190"/>
      <c r="G285" s="190"/>
      <c r="H285" s="190"/>
    </row>
    <row r="286" spans="1:8" s="14" customFormat="1" x14ac:dyDescent="0.25">
      <c r="A286" s="206"/>
      <c r="B286" s="97"/>
      <c r="C286" s="98"/>
      <c r="D286" s="190"/>
      <c r="E286" s="190"/>
      <c r="F286" s="190"/>
      <c r="G286" s="190"/>
      <c r="H286" s="190"/>
    </row>
    <row r="287" spans="1:8" s="14" customFormat="1" x14ac:dyDescent="0.25">
      <c r="A287" s="206"/>
      <c r="B287" s="97"/>
      <c r="C287" s="98"/>
      <c r="D287" s="190"/>
      <c r="E287" s="190"/>
      <c r="F287" s="190"/>
      <c r="G287" s="190"/>
      <c r="H287" s="190"/>
    </row>
    <row r="288" spans="1:8" s="14" customFormat="1" x14ac:dyDescent="0.25">
      <c r="A288" s="206"/>
      <c r="B288" s="97"/>
      <c r="C288" s="98"/>
      <c r="D288" s="190"/>
      <c r="E288" s="190"/>
      <c r="F288" s="190"/>
      <c r="G288" s="190"/>
      <c r="H288" s="190"/>
    </row>
    <row r="289" spans="1:8" s="14" customFormat="1" x14ac:dyDescent="0.25">
      <c r="A289" s="206"/>
      <c r="B289" s="97"/>
      <c r="C289" s="98"/>
      <c r="D289" s="190"/>
      <c r="E289" s="190"/>
      <c r="F289" s="190"/>
      <c r="G289" s="190"/>
      <c r="H289" s="190"/>
    </row>
    <row r="290" spans="1:8" s="14" customFormat="1" x14ac:dyDescent="0.25">
      <c r="A290" s="206"/>
      <c r="B290" s="97"/>
      <c r="C290" s="98"/>
      <c r="D290" s="190"/>
      <c r="E290" s="190"/>
      <c r="F290" s="190"/>
      <c r="G290" s="190"/>
      <c r="H290" s="190"/>
    </row>
    <row r="291" spans="1:8" s="14" customFormat="1" x14ac:dyDescent="0.25">
      <c r="A291" s="206"/>
      <c r="B291" s="97"/>
      <c r="C291" s="98"/>
      <c r="D291" s="190"/>
      <c r="E291" s="190"/>
      <c r="F291" s="190"/>
      <c r="G291" s="190"/>
      <c r="H291" s="190"/>
    </row>
    <row r="292" spans="1:8" s="14" customFormat="1" x14ac:dyDescent="0.25">
      <c r="A292" s="206"/>
      <c r="B292" s="97"/>
      <c r="C292" s="98"/>
      <c r="D292" s="190"/>
      <c r="E292" s="190"/>
      <c r="F292" s="190"/>
      <c r="G292" s="190"/>
      <c r="H292" s="190"/>
    </row>
    <row r="293" spans="1:8" s="14" customFormat="1" x14ac:dyDescent="0.25">
      <c r="A293" s="206"/>
      <c r="B293" s="97"/>
      <c r="C293" s="98"/>
      <c r="D293" s="190"/>
      <c r="E293" s="190"/>
      <c r="F293" s="190"/>
      <c r="G293" s="190"/>
      <c r="H293" s="190"/>
    </row>
    <row r="294" spans="1:8" s="14" customFormat="1" x14ac:dyDescent="0.25">
      <c r="A294" s="206"/>
      <c r="B294" s="97"/>
      <c r="C294" s="98"/>
      <c r="D294" s="190"/>
      <c r="E294" s="190"/>
      <c r="F294" s="190"/>
      <c r="G294" s="190"/>
      <c r="H294" s="190"/>
    </row>
    <row r="295" spans="1:8" s="14" customFormat="1" x14ac:dyDescent="0.25">
      <c r="A295" s="206"/>
      <c r="B295" s="97"/>
      <c r="C295" s="98"/>
      <c r="D295" s="190"/>
      <c r="E295" s="190"/>
      <c r="F295" s="190"/>
      <c r="G295" s="190"/>
      <c r="H295" s="190"/>
    </row>
    <row r="296" spans="1:8" s="14" customFormat="1" x14ac:dyDescent="0.25">
      <c r="A296" s="206"/>
      <c r="B296" s="97"/>
      <c r="C296" s="98"/>
      <c r="D296" s="190"/>
      <c r="E296" s="190"/>
      <c r="F296" s="190"/>
      <c r="G296" s="190"/>
      <c r="H296" s="190"/>
    </row>
    <row r="297" spans="1:8" s="14" customFormat="1" x14ac:dyDescent="0.25">
      <c r="A297" s="206"/>
      <c r="B297" s="97"/>
      <c r="C297" s="98"/>
      <c r="D297" s="190"/>
      <c r="E297" s="190"/>
      <c r="F297" s="190"/>
      <c r="G297" s="190"/>
      <c r="H297" s="190"/>
    </row>
    <row r="298" spans="1:8" s="14" customFormat="1" x14ac:dyDescent="0.25">
      <c r="A298" s="206"/>
      <c r="B298" s="97"/>
      <c r="C298" s="98"/>
      <c r="D298" s="190"/>
      <c r="E298" s="190"/>
      <c r="F298" s="190"/>
      <c r="G298" s="190"/>
      <c r="H298" s="190"/>
    </row>
    <row r="299" spans="1:8" s="14" customFormat="1" x14ac:dyDescent="0.25">
      <c r="A299" s="206"/>
      <c r="B299" s="97"/>
      <c r="C299" s="98"/>
      <c r="D299" s="190"/>
      <c r="E299" s="190"/>
      <c r="F299" s="190"/>
      <c r="G299" s="190"/>
      <c r="H299" s="190"/>
    </row>
    <row r="300" spans="1:8" s="14" customFormat="1" x14ac:dyDescent="0.25">
      <c r="A300" s="206"/>
      <c r="B300" s="97"/>
      <c r="C300" s="98"/>
      <c r="D300" s="190"/>
      <c r="E300" s="190"/>
      <c r="F300" s="190"/>
      <c r="G300" s="190"/>
      <c r="H300" s="190"/>
    </row>
    <row r="301" spans="1:8" s="14" customFormat="1" x14ac:dyDescent="0.25">
      <c r="A301" s="206"/>
      <c r="B301" s="97"/>
      <c r="C301" s="98"/>
      <c r="D301" s="190"/>
      <c r="E301" s="190"/>
      <c r="F301" s="190"/>
      <c r="G301" s="190"/>
      <c r="H301" s="190"/>
    </row>
    <row r="302" spans="1:8" s="14" customFormat="1" x14ac:dyDescent="0.25">
      <c r="A302" s="206"/>
      <c r="B302" s="97"/>
      <c r="C302" s="98"/>
      <c r="D302" s="190"/>
      <c r="E302" s="190"/>
      <c r="F302" s="190"/>
      <c r="G302" s="190"/>
      <c r="H302" s="190"/>
    </row>
    <row r="303" spans="1:8" s="14" customFormat="1" x14ac:dyDescent="0.25">
      <c r="A303" s="206"/>
      <c r="B303" s="97"/>
      <c r="C303" s="98"/>
      <c r="D303" s="190"/>
      <c r="E303" s="190"/>
      <c r="F303" s="190"/>
      <c r="G303" s="190"/>
      <c r="H303" s="190"/>
    </row>
    <row r="304" spans="1:8" s="14" customFormat="1" x14ac:dyDescent="0.25">
      <c r="A304" s="206"/>
      <c r="B304" s="97"/>
      <c r="C304" s="98"/>
      <c r="D304" s="190"/>
      <c r="E304" s="190"/>
      <c r="F304" s="190"/>
      <c r="G304" s="190"/>
      <c r="H304" s="190"/>
    </row>
    <row r="305" spans="1:8" s="14" customFormat="1" x14ac:dyDescent="0.25">
      <c r="A305" s="206"/>
      <c r="B305" s="97"/>
      <c r="C305" s="98"/>
      <c r="D305" s="190"/>
      <c r="E305" s="190"/>
      <c r="F305" s="190"/>
      <c r="G305" s="190"/>
      <c r="H305" s="190"/>
    </row>
    <row r="306" spans="1:8" s="14" customFormat="1" x14ac:dyDescent="0.25">
      <c r="A306" s="206"/>
      <c r="B306" s="97"/>
      <c r="C306" s="98"/>
      <c r="D306" s="190"/>
      <c r="E306" s="190"/>
      <c r="F306" s="190"/>
      <c r="G306" s="190"/>
      <c r="H306" s="190"/>
    </row>
    <row r="307" spans="1:8" s="14" customFormat="1" x14ac:dyDescent="0.25">
      <c r="A307" s="206"/>
      <c r="B307" s="97"/>
      <c r="C307" s="98"/>
      <c r="D307" s="190"/>
      <c r="E307" s="190"/>
      <c r="F307" s="190"/>
      <c r="G307" s="190"/>
      <c r="H307" s="190"/>
    </row>
    <row r="308" spans="1:8" s="14" customFormat="1" x14ac:dyDescent="0.25">
      <c r="A308" s="206"/>
      <c r="B308" s="97"/>
      <c r="C308" s="98"/>
      <c r="D308" s="190"/>
      <c r="E308" s="190"/>
      <c r="F308" s="190"/>
      <c r="G308" s="190"/>
      <c r="H308" s="190"/>
    </row>
    <row r="309" spans="1:8" s="14" customFormat="1" x14ac:dyDescent="0.25">
      <c r="A309" s="206"/>
      <c r="B309" s="97"/>
      <c r="C309" s="98"/>
      <c r="D309" s="190"/>
      <c r="E309" s="190"/>
      <c r="F309" s="190"/>
      <c r="G309" s="190"/>
      <c r="H309" s="190"/>
    </row>
    <row r="310" spans="1:8" s="14" customFormat="1" x14ac:dyDescent="0.25">
      <c r="A310" s="206"/>
      <c r="B310" s="97"/>
      <c r="C310" s="98"/>
      <c r="D310" s="190"/>
      <c r="E310" s="190"/>
      <c r="F310" s="190"/>
      <c r="G310" s="190"/>
      <c r="H310" s="190"/>
    </row>
    <row r="311" spans="1:8" s="14" customFormat="1" x14ac:dyDescent="0.25">
      <c r="A311" s="206"/>
      <c r="B311" s="97"/>
      <c r="C311" s="98"/>
      <c r="D311" s="190"/>
      <c r="E311" s="190"/>
      <c r="F311" s="190"/>
      <c r="G311" s="190"/>
      <c r="H311" s="190"/>
    </row>
    <row r="312" spans="1:8" s="14" customFormat="1" x14ac:dyDescent="0.25">
      <c r="A312" s="206"/>
      <c r="B312" s="97"/>
      <c r="C312" s="98"/>
      <c r="D312" s="190"/>
      <c r="E312" s="190"/>
      <c r="F312" s="190"/>
      <c r="G312" s="190"/>
      <c r="H312" s="190"/>
    </row>
    <row r="313" spans="1:8" s="14" customFormat="1" x14ac:dyDescent="0.25">
      <c r="A313" s="206"/>
      <c r="B313" s="97"/>
      <c r="C313" s="98"/>
      <c r="D313" s="190"/>
      <c r="E313" s="190"/>
      <c r="F313" s="190"/>
      <c r="G313" s="190"/>
      <c r="H313" s="190"/>
    </row>
    <row r="314" spans="1:8" s="14" customFormat="1" x14ac:dyDescent="0.25">
      <c r="A314" s="206"/>
      <c r="B314" s="97"/>
      <c r="C314" s="98"/>
      <c r="D314" s="190"/>
      <c r="E314" s="190"/>
      <c r="F314" s="190"/>
      <c r="G314" s="190"/>
      <c r="H314" s="190"/>
    </row>
    <row r="315" spans="1:8" s="14" customFormat="1" x14ac:dyDescent="0.25">
      <c r="A315" s="206"/>
      <c r="B315" s="97"/>
      <c r="C315" s="98"/>
      <c r="D315" s="190"/>
      <c r="E315" s="190"/>
      <c r="F315" s="190"/>
      <c r="G315" s="190"/>
      <c r="H315" s="190"/>
    </row>
    <row r="316" spans="1:8" s="14" customFormat="1" x14ac:dyDescent="0.25">
      <c r="A316" s="206"/>
      <c r="B316" s="97"/>
      <c r="C316" s="98"/>
      <c r="D316" s="190"/>
      <c r="E316" s="190"/>
      <c r="F316" s="190"/>
      <c r="G316" s="190"/>
      <c r="H316" s="190"/>
    </row>
    <row r="317" spans="1:8" s="14" customFormat="1" x14ac:dyDescent="0.25">
      <c r="A317" s="206"/>
      <c r="B317" s="97"/>
      <c r="C317" s="98"/>
      <c r="D317" s="190"/>
      <c r="E317" s="190"/>
      <c r="F317" s="190"/>
      <c r="G317" s="190"/>
      <c r="H317" s="190"/>
    </row>
    <row r="318" spans="1:8" s="14" customFormat="1" x14ac:dyDescent="0.25">
      <c r="A318" s="206"/>
      <c r="B318" s="97"/>
      <c r="C318" s="98"/>
      <c r="D318" s="190"/>
      <c r="E318" s="190"/>
      <c r="F318" s="190"/>
      <c r="G318" s="190"/>
      <c r="H318" s="190"/>
    </row>
    <row r="319" spans="1:8" s="14" customFormat="1" x14ac:dyDescent="0.25">
      <c r="A319" s="206"/>
      <c r="B319" s="97"/>
      <c r="C319" s="98"/>
      <c r="D319" s="190"/>
      <c r="E319" s="190"/>
      <c r="F319" s="190"/>
      <c r="G319" s="190"/>
      <c r="H319" s="190"/>
    </row>
    <row r="320" spans="1:8" s="14" customFormat="1" x14ac:dyDescent="0.25">
      <c r="A320" s="206"/>
      <c r="B320" s="97"/>
      <c r="C320" s="98"/>
      <c r="D320" s="190"/>
      <c r="E320" s="190"/>
      <c r="F320" s="190"/>
      <c r="G320" s="190"/>
      <c r="H320" s="190"/>
    </row>
    <row r="321" spans="1:8" s="14" customFormat="1" x14ac:dyDescent="0.25">
      <c r="A321" s="206"/>
      <c r="B321" s="97"/>
      <c r="C321" s="98"/>
      <c r="D321" s="190"/>
      <c r="E321" s="190"/>
      <c r="F321" s="190"/>
      <c r="G321" s="190"/>
      <c r="H321" s="190"/>
    </row>
    <row r="322" spans="1:8" s="14" customFormat="1" x14ac:dyDescent="0.25">
      <c r="A322" s="206"/>
      <c r="B322" s="97"/>
      <c r="C322" s="98"/>
      <c r="D322" s="190"/>
      <c r="E322" s="190"/>
      <c r="F322" s="190"/>
      <c r="G322" s="190"/>
      <c r="H322" s="190"/>
    </row>
    <row r="323" spans="1:8" s="14" customFormat="1" x14ac:dyDescent="0.25">
      <c r="A323" s="206"/>
      <c r="B323" s="97"/>
      <c r="C323" s="98"/>
      <c r="D323" s="190"/>
      <c r="E323" s="190"/>
      <c r="F323" s="190"/>
      <c r="G323" s="190"/>
      <c r="H323" s="190"/>
    </row>
    <row r="324" spans="1:8" s="14" customFormat="1" x14ac:dyDescent="0.25">
      <c r="A324" s="206"/>
      <c r="B324" s="97"/>
      <c r="C324" s="98"/>
      <c r="D324" s="190"/>
      <c r="E324" s="190"/>
      <c r="F324" s="190"/>
      <c r="G324" s="190"/>
      <c r="H324" s="190"/>
    </row>
    <row r="325" spans="1:8" s="14" customFormat="1" x14ac:dyDescent="0.25">
      <c r="A325" s="206"/>
      <c r="B325" s="97"/>
      <c r="C325" s="98"/>
      <c r="D325" s="190"/>
      <c r="E325" s="190"/>
      <c r="F325" s="190"/>
      <c r="G325" s="190"/>
      <c r="H325" s="190"/>
    </row>
    <row r="326" spans="1:8" s="14" customFormat="1" x14ac:dyDescent="0.25">
      <c r="A326" s="206"/>
      <c r="B326" s="97"/>
      <c r="C326" s="98"/>
      <c r="D326" s="190"/>
      <c r="E326" s="190"/>
      <c r="F326" s="190"/>
      <c r="G326" s="190"/>
      <c r="H326" s="190"/>
    </row>
    <row r="327" spans="1:8" s="14" customFormat="1" x14ac:dyDescent="0.25">
      <c r="A327" s="206"/>
      <c r="B327" s="97"/>
      <c r="C327" s="98"/>
      <c r="D327" s="190"/>
      <c r="E327" s="190"/>
      <c r="F327" s="190"/>
      <c r="G327" s="190"/>
      <c r="H327" s="190"/>
    </row>
    <row r="328" spans="1:8" s="14" customFormat="1" x14ac:dyDescent="0.25">
      <c r="A328" s="206"/>
      <c r="B328" s="97"/>
      <c r="C328" s="98"/>
      <c r="D328" s="190"/>
      <c r="E328" s="190"/>
      <c r="F328" s="190"/>
      <c r="G328" s="190"/>
      <c r="H328" s="190"/>
    </row>
    <row r="329" spans="1:8" s="14" customFormat="1" x14ac:dyDescent="0.25">
      <c r="A329" s="206"/>
      <c r="B329" s="97"/>
      <c r="C329" s="98"/>
      <c r="D329" s="190"/>
      <c r="E329" s="190"/>
      <c r="F329" s="190"/>
      <c r="G329" s="190"/>
      <c r="H329" s="190"/>
    </row>
    <row r="330" spans="1:8" s="14" customFormat="1" x14ac:dyDescent="0.25">
      <c r="A330" s="206"/>
      <c r="B330" s="97"/>
      <c r="C330" s="98"/>
      <c r="D330" s="190"/>
      <c r="E330" s="190"/>
      <c r="F330" s="190"/>
      <c r="G330" s="190"/>
      <c r="H330" s="190"/>
    </row>
    <row r="331" spans="1:8" s="14" customFormat="1" x14ac:dyDescent="0.25">
      <c r="A331" s="206"/>
      <c r="B331" s="97"/>
      <c r="C331" s="98"/>
      <c r="D331" s="190"/>
      <c r="E331" s="190"/>
      <c r="F331" s="190"/>
      <c r="G331" s="190"/>
      <c r="H331" s="190"/>
    </row>
    <row r="332" spans="1:8" s="14" customFormat="1" x14ac:dyDescent="0.25">
      <c r="A332" s="206"/>
      <c r="B332" s="97"/>
      <c r="C332" s="98"/>
      <c r="D332" s="190"/>
      <c r="E332" s="190"/>
      <c r="F332" s="190"/>
      <c r="G332" s="190"/>
      <c r="H332" s="190"/>
    </row>
    <row r="333" spans="1:8" s="14" customFormat="1" x14ac:dyDescent="0.25">
      <c r="A333" s="206"/>
      <c r="B333" s="97"/>
      <c r="C333" s="98"/>
      <c r="D333" s="190"/>
      <c r="E333" s="190"/>
      <c r="F333" s="190"/>
      <c r="G333" s="190"/>
      <c r="H333" s="190"/>
    </row>
    <row r="334" spans="1:8" s="14" customFormat="1" x14ac:dyDescent="0.25">
      <c r="A334" s="206"/>
      <c r="B334" s="97"/>
      <c r="C334" s="98"/>
      <c r="D334" s="190"/>
      <c r="E334" s="190"/>
      <c r="F334" s="190"/>
      <c r="G334" s="190"/>
      <c r="H334" s="190"/>
    </row>
    <row r="335" spans="1:8" s="14" customFormat="1" x14ac:dyDescent="0.25">
      <c r="A335" s="206"/>
      <c r="B335" s="97"/>
      <c r="C335" s="98"/>
      <c r="D335" s="190"/>
      <c r="E335" s="190"/>
      <c r="F335" s="190"/>
      <c r="G335" s="190"/>
      <c r="H335" s="190"/>
    </row>
    <row r="336" spans="1:8" s="14" customFormat="1" x14ac:dyDescent="0.25">
      <c r="A336" s="206"/>
      <c r="B336" s="97"/>
      <c r="C336" s="98"/>
      <c r="D336" s="190"/>
      <c r="E336" s="190"/>
      <c r="F336" s="190"/>
      <c r="G336" s="190"/>
      <c r="H336" s="190"/>
    </row>
    <row r="337" spans="1:8" s="14" customFormat="1" x14ac:dyDescent="0.25">
      <c r="A337" s="206"/>
      <c r="B337" s="97"/>
      <c r="C337" s="98"/>
      <c r="D337" s="190"/>
      <c r="E337" s="190"/>
      <c r="F337" s="190"/>
      <c r="G337" s="190"/>
      <c r="H337" s="190"/>
    </row>
    <row r="338" spans="1:8" s="14" customFormat="1" x14ac:dyDescent="0.25">
      <c r="A338" s="206"/>
      <c r="B338" s="97"/>
      <c r="C338" s="98"/>
      <c r="D338" s="190"/>
      <c r="E338" s="190"/>
      <c r="F338" s="190"/>
      <c r="G338" s="190"/>
      <c r="H338" s="190"/>
    </row>
    <row r="339" spans="1:8" s="14" customFormat="1" x14ac:dyDescent="0.25">
      <c r="A339" s="206"/>
      <c r="B339" s="97"/>
      <c r="C339" s="98"/>
      <c r="D339" s="190"/>
      <c r="E339" s="190"/>
      <c r="F339" s="190"/>
      <c r="G339" s="190"/>
      <c r="H339" s="190"/>
    </row>
    <row r="340" spans="1:8" s="14" customFormat="1" x14ac:dyDescent="0.25">
      <c r="A340" s="206"/>
      <c r="B340" s="97"/>
      <c r="C340" s="98"/>
      <c r="D340" s="190"/>
      <c r="E340" s="190"/>
      <c r="F340" s="190"/>
      <c r="G340" s="190"/>
      <c r="H340" s="190"/>
    </row>
    <row r="341" spans="1:8" s="14" customFormat="1" x14ac:dyDescent="0.25">
      <c r="A341" s="206"/>
      <c r="B341" s="97"/>
      <c r="C341" s="98"/>
      <c r="D341" s="190"/>
      <c r="E341" s="190"/>
      <c r="F341" s="190"/>
      <c r="G341" s="190"/>
      <c r="H341" s="190"/>
    </row>
    <row r="342" spans="1:8" s="14" customFormat="1" x14ac:dyDescent="0.25">
      <c r="A342" s="206"/>
      <c r="B342" s="97"/>
      <c r="C342" s="98"/>
      <c r="D342" s="190"/>
      <c r="E342" s="190"/>
      <c r="F342" s="190"/>
      <c r="G342" s="190"/>
      <c r="H342" s="190"/>
    </row>
    <row r="343" spans="1:8" s="14" customFormat="1" x14ac:dyDescent="0.25">
      <c r="A343" s="206"/>
      <c r="B343" s="97"/>
      <c r="C343" s="98"/>
      <c r="D343" s="190"/>
      <c r="E343" s="190"/>
      <c r="F343" s="190"/>
      <c r="G343" s="190"/>
      <c r="H343" s="190"/>
    </row>
    <row r="344" spans="1:8" s="14" customFormat="1" x14ac:dyDescent="0.25">
      <c r="A344" s="206"/>
      <c r="B344" s="97"/>
      <c r="C344" s="98"/>
      <c r="D344" s="190"/>
      <c r="E344" s="190"/>
      <c r="F344" s="190"/>
      <c r="G344" s="190"/>
      <c r="H344" s="190"/>
    </row>
    <row r="345" spans="1:8" s="14" customFormat="1" x14ac:dyDescent="0.25">
      <c r="A345" s="206"/>
      <c r="B345" s="97"/>
      <c r="C345" s="98"/>
      <c r="D345" s="190"/>
      <c r="E345" s="190"/>
      <c r="F345" s="190"/>
      <c r="G345" s="190"/>
      <c r="H345" s="190"/>
    </row>
    <row r="346" spans="1:8" s="14" customFormat="1" x14ac:dyDescent="0.25">
      <c r="A346" s="206"/>
      <c r="B346" s="97"/>
      <c r="C346" s="98"/>
      <c r="D346" s="190"/>
      <c r="E346" s="190"/>
      <c r="F346" s="190"/>
      <c r="G346" s="190"/>
      <c r="H346" s="190"/>
    </row>
    <row r="347" spans="1:8" s="14" customFormat="1" x14ac:dyDescent="0.25">
      <c r="A347" s="206"/>
      <c r="B347" s="97"/>
      <c r="C347" s="98"/>
      <c r="D347" s="190"/>
      <c r="E347" s="190"/>
      <c r="F347" s="190"/>
      <c r="G347" s="190"/>
      <c r="H347" s="190"/>
    </row>
    <row r="348" spans="1:8" s="14" customFormat="1" x14ac:dyDescent="0.25">
      <c r="A348" s="206"/>
      <c r="B348" s="97"/>
      <c r="C348" s="98"/>
      <c r="D348" s="190"/>
      <c r="E348" s="190"/>
      <c r="F348" s="190"/>
      <c r="G348" s="190"/>
      <c r="H348" s="190"/>
    </row>
    <row r="349" spans="1:8" s="14" customFormat="1" x14ac:dyDescent="0.25">
      <c r="A349" s="206"/>
      <c r="B349" s="97"/>
      <c r="C349" s="98"/>
      <c r="D349" s="190"/>
      <c r="E349" s="190"/>
      <c r="F349" s="190"/>
      <c r="G349" s="190"/>
      <c r="H349" s="190"/>
    </row>
    <row r="350" spans="1:8" s="14" customFormat="1" x14ac:dyDescent="0.25">
      <c r="A350" s="206"/>
      <c r="B350" s="97"/>
      <c r="C350" s="98"/>
      <c r="D350" s="190"/>
      <c r="E350" s="190"/>
      <c r="F350" s="190"/>
      <c r="G350" s="190"/>
      <c r="H350" s="190"/>
    </row>
    <row r="351" spans="1:8" s="14" customFormat="1" x14ac:dyDescent="0.25">
      <c r="A351" s="206"/>
      <c r="B351" s="97"/>
      <c r="C351" s="98"/>
      <c r="D351" s="190"/>
      <c r="E351" s="190"/>
      <c r="F351" s="190"/>
      <c r="G351" s="190"/>
      <c r="H351" s="190"/>
    </row>
    <row r="352" spans="1:8" s="14" customFormat="1" x14ac:dyDescent="0.25">
      <c r="A352" s="206"/>
      <c r="B352" s="97"/>
      <c r="C352" s="98"/>
      <c r="D352" s="190"/>
      <c r="E352" s="190"/>
      <c r="F352" s="190"/>
      <c r="G352" s="190"/>
      <c r="H352" s="190"/>
    </row>
    <row r="353" spans="1:8" s="14" customFormat="1" x14ac:dyDescent="0.25">
      <c r="A353" s="206"/>
      <c r="B353" s="97"/>
      <c r="C353" s="98"/>
      <c r="D353" s="190"/>
      <c r="E353" s="190"/>
      <c r="F353" s="190"/>
      <c r="G353" s="190"/>
      <c r="H353" s="190"/>
    </row>
    <row r="354" spans="1:8" s="14" customFormat="1" x14ac:dyDescent="0.25">
      <c r="A354" s="206"/>
      <c r="B354" s="97"/>
      <c r="C354" s="98"/>
      <c r="D354" s="190"/>
      <c r="E354" s="190"/>
      <c r="F354" s="190"/>
      <c r="G354" s="190"/>
      <c r="H354" s="190"/>
    </row>
    <row r="355" spans="1:8" s="14" customFormat="1" x14ac:dyDescent="0.25">
      <c r="A355" s="206"/>
      <c r="B355" s="97"/>
      <c r="C355" s="98"/>
      <c r="D355" s="190"/>
      <c r="E355" s="190"/>
      <c r="F355" s="190"/>
      <c r="G355" s="190"/>
      <c r="H355" s="190"/>
    </row>
    <row r="356" spans="1:8" s="14" customFormat="1" x14ac:dyDescent="0.25">
      <c r="A356" s="206"/>
      <c r="B356" s="97"/>
      <c r="C356" s="98"/>
      <c r="D356" s="190"/>
      <c r="E356" s="190"/>
      <c r="F356" s="190"/>
      <c r="G356" s="190"/>
      <c r="H356" s="190"/>
    </row>
    <row r="357" spans="1:8" s="14" customFormat="1" x14ac:dyDescent="0.25">
      <c r="A357" s="206"/>
      <c r="B357" s="97"/>
      <c r="C357" s="98"/>
      <c r="D357" s="190"/>
      <c r="E357" s="190"/>
      <c r="F357" s="190"/>
      <c r="G357" s="190"/>
      <c r="H357" s="190"/>
    </row>
    <row r="358" spans="1:8" s="14" customFormat="1" x14ac:dyDescent="0.25">
      <c r="A358" s="206"/>
      <c r="B358" s="97"/>
      <c r="C358" s="98"/>
      <c r="D358" s="190"/>
      <c r="E358" s="190"/>
      <c r="F358" s="190"/>
      <c r="G358" s="190"/>
      <c r="H358" s="190"/>
    </row>
    <row r="359" spans="1:8" s="14" customFormat="1" x14ac:dyDescent="0.25">
      <c r="A359" s="206"/>
      <c r="B359" s="97"/>
      <c r="C359" s="98"/>
      <c r="D359" s="190"/>
      <c r="E359" s="190"/>
      <c r="F359" s="190"/>
      <c r="G359" s="190"/>
      <c r="H359" s="190"/>
    </row>
    <row r="360" spans="1:8" s="14" customFormat="1" x14ac:dyDescent="0.25">
      <c r="A360" s="206"/>
      <c r="B360" s="97"/>
      <c r="C360" s="98"/>
      <c r="D360" s="190"/>
      <c r="E360" s="190"/>
      <c r="F360" s="190"/>
      <c r="G360" s="190"/>
      <c r="H360" s="190"/>
    </row>
    <row r="361" spans="1:8" s="14" customFormat="1" x14ac:dyDescent="0.25">
      <c r="A361" s="206"/>
      <c r="B361" s="97"/>
      <c r="C361" s="98"/>
      <c r="D361" s="190"/>
      <c r="E361" s="190"/>
      <c r="F361" s="190"/>
      <c r="G361" s="190"/>
      <c r="H361" s="190"/>
    </row>
    <row r="362" spans="1:8" s="14" customFormat="1" x14ac:dyDescent="0.25">
      <c r="A362" s="206"/>
      <c r="B362" s="97"/>
      <c r="C362" s="98"/>
      <c r="D362" s="190"/>
      <c r="E362" s="190"/>
      <c r="F362" s="190"/>
      <c r="G362" s="190"/>
      <c r="H362" s="190"/>
    </row>
    <row r="363" spans="1:8" s="14" customFormat="1" x14ac:dyDescent="0.25">
      <c r="A363" s="206"/>
      <c r="B363" s="97"/>
      <c r="C363" s="98"/>
      <c r="D363" s="190"/>
      <c r="E363" s="190"/>
      <c r="F363" s="190"/>
      <c r="G363" s="190"/>
      <c r="H363" s="190"/>
    </row>
    <row r="364" spans="1:8" s="14" customFormat="1" x14ac:dyDescent="0.25">
      <c r="A364" s="206"/>
      <c r="B364" s="97"/>
      <c r="C364" s="98"/>
      <c r="D364" s="190"/>
      <c r="E364" s="190"/>
      <c r="F364" s="190"/>
      <c r="G364" s="190"/>
      <c r="H364" s="190"/>
    </row>
    <row r="365" spans="1:8" s="14" customFormat="1" x14ac:dyDescent="0.25">
      <c r="A365" s="206"/>
      <c r="B365" s="97"/>
      <c r="C365" s="98"/>
      <c r="D365" s="190"/>
      <c r="E365" s="190"/>
      <c r="F365" s="190"/>
      <c r="G365" s="190"/>
      <c r="H365" s="190"/>
    </row>
    <row r="366" spans="1:8" s="14" customFormat="1" x14ac:dyDescent="0.25">
      <c r="A366" s="206"/>
      <c r="B366" s="97"/>
      <c r="C366" s="98"/>
      <c r="D366" s="190"/>
      <c r="E366" s="190"/>
      <c r="F366" s="190"/>
      <c r="G366" s="190"/>
      <c r="H366" s="190"/>
    </row>
    <row r="367" spans="1:8" s="14" customFormat="1" x14ac:dyDescent="0.25">
      <c r="A367" s="206"/>
      <c r="B367" s="97"/>
      <c r="C367" s="98"/>
      <c r="D367" s="190"/>
      <c r="E367" s="190"/>
      <c r="F367" s="190"/>
      <c r="G367" s="190"/>
      <c r="H367" s="190"/>
    </row>
    <row r="368" spans="1:8" s="14" customFormat="1" x14ac:dyDescent="0.25">
      <c r="A368" s="206"/>
      <c r="B368" s="97"/>
      <c r="C368" s="98"/>
      <c r="D368" s="190"/>
      <c r="E368" s="190"/>
      <c r="F368" s="190"/>
      <c r="G368" s="190"/>
      <c r="H368" s="190"/>
    </row>
    <row r="369" spans="1:8" s="14" customFormat="1" x14ac:dyDescent="0.25">
      <c r="A369" s="206"/>
      <c r="B369" s="97"/>
      <c r="C369" s="98"/>
      <c r="D369" s="190"/>
      <c r="E369" s="190"/>
      <c r="F369" s="190"/>
      <c r="G369" s="190"/>
      <c r="H369" s="190"/>
    </row>
    <row r="370" spans="1:8" s="14" customFormat="1" x14ac:dyDescent="0.25">
      <c r="A370" s="206"/>
      <c r="B370" s="97"/>
      <c r="C370" s="98"/>
      <c r="D370" s="190"/>
      <c r="E370" s="190"/>
      <c r="F370" s="190"/>
      <c r="G370" s="190"/>
      <c r="H370" s="190"/>
    </row>
    <row r="371" spans="1:8" s="14" customFormat="1" x14ac:dyDescent="0.25">
      <c r="A371" s="206"/>
      <c r="B371" s="97"/>
      <c r="C371" s="98"/>
      <c r="D371" s="190"/>
      <c r="E371" s="190"/>
      <c r="F371" s="190"/>
      <c r="G371" s="190"/>
      <c r="H371" s="190"/>
    </row>
    <row r="372" spans="1:8" s="14" customFormat="1" x14ac:dyDescent="0.25">
      <c r="A372" s="206"/>
      <c r="B372" s="97"/>
      <c r="C372" s="98"/>
      <c r="D372" s="190"/>
      <c r="E372" s="190"/>
      <c r="F372" s="190"/>
      <c r="G372" s="190"/>
      <c r="H372" s="190"/>
    </row>
    <row r="373" spans="1:8" s="14" customFormat="1" x14ac:dyDescent="0.25">
      <c r="A373" s="206"/>
      <c r="B373" s="97"/>
      <c r="C373" s="98"/>
      <c r="D373" s="190"/>
      <c r="E373" s="190"/>
      <c r="F373" s="190"/>
      <c r="G373" s="190"/>
      <c r="H373" s="190"/>
    </row>
    <row r="374" spans="1:8" s="14" customFormat="1" x14ac:dyDescent="0.25">
      <c r="A374" s="206"/>
      <c r="B374" s="97"/>
      <c r="C374" s="98"/>
      <c r="D374" s="190"/>
      <c r="E374" s="190"/>
      <c r="F374" s="190"/>
      <c r="G374" s="190"/>
      <c r="H374" s="190"/>
    </row>
    <row r="375" spans="1:8" s="14" customFormat="1" x14ac:dyDescent="0.25">
      <c r="A375" s="206"/>
      <c r="B375" s="97"/>
      <c r="C375" s="98"/>
      <c r="D375" s="190"/>
      <c r="E375" s="190"/>
      <c r="F375" s="190"/>
      <c r="G375" s="190"/>
      <c r="H375" s="190"/>
    </row>
    <row r="376" spans="1:8" s="14" customFormat="1" x14ac:dyDescent="0.25">
      <c r="A376" s="206"/>
      <c r="B376" s="97"/>
      <c r="C376" s="98"/>
      <c r="D376" s="190"/>
      <c r="E376" s="190"/>
      <c r="F376" s="190"/>
      <c r="G376" s="190"/>
      <c r="H376" s="190"/>
    </row>
    <row r="377" spans="1:8" s="14" customFormat="1" x14ac:dyDescent="0.25">
      <c r="A377" s="206"/>
      <c r="B377" s="97"/>
      <c r="C377" s="98"/>
      <c r="D377" s="190"/>
      <c r="E377" s="190"/>
      <c r="F377" s="190"/>
      <c r="G377" s="190"/>
      <c r="H377" s="190"/>
    </row>
    <row r="378" spans="1:8" s="14" customFormat="1" x14ac:dyDescent="0.25">
      <c r="A378" s="206"/>
      <c r="B378" s="97"/>
      <c r="C378" s="98"/>
      <c r="D378" s="190"/>
      <c r="E378" s="190"/>
      <c r="F378" s="190"/>
      <c r="G378" s="190"/>
      <c r="H378" s="190"/>
    </row>
    <row r="379" spans="1:8" s="14" customFormat="1" x14ac:dyDescent="0.25">
      <c r="A379" s="206"/>
      <c r="B379" s="97"/>
      <c r="C379" s="98"/>
      <c r="D379" s="190"/>
      <c r="E379" s="190"/>
      <c r="F379" s="190"/>
      <c r="G379" s="190"/>
      <c r="H379" s="190"/>
    </row>
    <row r="380" spans="1:8" s="14" customFormat="1" x14ac:dyDescent="0.25">
      <c r="A380" s="206"/>
      <c r="B380" s="97"/>
      <c r="C380" s="98"/>
      <c r="D380" s="190"/>
      <c r="E380" s="190"/>
      <c r="F380" s="190"/>
      <c r="G380" s="190"/>
      <c r="H380" s="190"/>
    </row>
    <row r="381" spans="1:8" s="14" customFormat="1" x14ac:dyDescent="0.25">
      <c r="A381" s="206"/>
      <c r="B381" s="97"/>
      <c r="C381" s="98"/>
      <c r="D381" s="190"/>
      <c r="E381" s="190"/>
      <c r="F381" s="190"/>
      <c r="G381" s="190"/>
      <c r="H381" s="190"/>
    </row>
    <row r="382" spans="1:8" s="14" customFormat="1" x14ac:dyDescent="0.25">
      <c r="A382" s="206"/>
      <c r="B382" s="97"/>
      <c r="C382" s="98"/>
      <c r="D382" s="190"/>
      <c r="E382" s="190"/>
      <c r="F382" s="190"/>
      <c r="G382" s="190"/>
      <c r="H382" s="190"/>
    </row>
    <row r="383" spans="1:8" s="14" customFormat="1" x14ac:dyDescent="0.25">
      <c r="A383" s="206"/>
      <c r="B383" s="97"/>
      <c r="C383" s="98"/>
      <c r="D383" s="190"/>
      <c r="E383" s="190"/>
      <c r="F383" s="190"/>
      <c r="G383" s="190"/>
      <c r="H383" s="190"/>
    </row>
    <row r="384" spans="1:8" s="14" customFormat="1" x14ac:dyDescent="0.25">
      <c r="A384" s="206"/>
      <c r="B384" s="97"/>
      <c r="C384" s="98"/>
      <c r="D384" s="190"/>
      <c r="E384" s="190"/>
      <c r="F384" s="190"/>
      <c r="G384" s="190"/>
      <c r="H384" s="190"/>
    </row>
    <row r="385" spans="1:8" s="14" customFormat="1" x14ac:dyDescent="0.25">
      <c r="A385" s="206"/>
      <c r="B385" s="97"/>
      <c r="C385" s="98"/>
      <c r="D385" s="190"/>
      <c r="E385" s="190"/>
      <c r="F385" s="190"/>
      <c r="G385" s="190"/>
      <c r="H385" s="190"/>
    </row>
    <row r="386" spans="1:8" s="14" customFormat="1" x14ac:dyDescent="0.25">
      <c r="A386" s="206"/>
      <c r="B386" s="97"/>
      <c r="C386" s="98"/>
      <c r="D386" s="190"/>
      <c r="E386" s="190"/>
      <c r="F386" s="190"/>
      <c r="G386" s="190"/>
      <c r="H386" s="190"/>
    </row>
    <row r="387" spans="1:8" s="14" customFormat="1" x14ac:dyDescent="0.25">
      <c r="A387" s="206"/>
      <c r="B387" s="97"/>
      <c r="C387" s="98"/>
      <c r="D387" s="190"/>
      <c r="E387" s="190"/>
      <c r="F387" s="190"/>
      <c r="G387" s="190"/>
      <c r="H387" s="190"/>
    </row>
    <row r="388" spans="1:8" s="14" customFormat="1" x14ac:dyDescent="0.25">
      <c r="A388" s="206"/>
      <c r="B388" s="97"/>
      <c r="C388" s="98"/>
      <c r="D388" s="190"/>
      <c r="E388" s="190"/>
      <c r="F388" s="190"/>
      <c r="G388" s="190"/>
      <c r="H388" s="190"/>
    </row>
    <row r="389" spans="1:8" s="14" customFormat="1" x14ac:dyDescent="0.25">
      <c r="A389" s="206"/>
      <c r="B389" s="97"/>
      <c r="C389" s="98"/>
      <c r="D389" s="190"/>
      <c r="E389" s="190"/>
      <c r="F389" s="190"/>
      <c r="G389" s="190"/>
      <c r="H389" s="190"/>
    </row>
    <row r="390" spans="1:8" s="14" customFormat="1" x14ac:dyDescent="0.25">
      <c r="A390" s="206"/>
      <c r="B390" s="97"/>
      <c r="C390" s="98"/>
      <c r="D390" s="190"/>
      <c r="E390" s="190"/>
      <c r="F390" s="190"/>
      <c r="G390" s="190"/>
      <c r="H390" s="190"/>
    </row>
    <row r="391" spans="1:8" s="14" customFormat="1" x14ac:dyDescent="0.25">
      <c r="A391" s="206"/>
      <c r="B391" s="97"/>
      <c r="C391" s="98"/>
      <c r="D391" s="190"/>
      <c r="E391" s="190"/>
      <c r="F391" s="190"/>
      <c r="G391" s="190"/>
      <c r="H391" s="190"/>
    </row>
    <row r="392" spans="1:8" s="14" customFormat="1" x14ac:dyDescent="0.25">
      <c r="A392" s="206"/>
      <c r="B392" s="97"/>
      <c r="C392" s="98"/>
      <c r="D392" s="190"/>
      <c r="E392" s="190"/>
      <c r="F392" s="190"/>
      <c r="G392" s="190"/>
      <c r="H392" s="190"/>
    </row>
    <row r="393" spans="1:8" s="14" customFormat="1" x14ac:dyDescent="0.25">
      <c r="A393" s="206"/>
      <c r="B393" s="97"/>
      <c r="C393" s="98"/>
      <c r="D393" s="190"/>
      <c r="E393" s="190"/>
      <c r="F393" s="190"/>
      <c r="G393" s="190"/>
      <c r="H393" s="190"/>
    </row>
    <row r="394" spans="1:8" s="14" customFormat="1" x14ac:dyDescent="0.25">
      <c r="A394" s="206"/>
      <c r="B394" s="97"/>
      <c r="C394" s="98"/>
      <c r="D394" s="190"/>
      <c r="E394" s="190"/>
      <c r="F394" s="190"/>
      <c r="G394" s="190"/>
      <c r="H394" s="190"/>
    </row>
    <row r="395" spans="1:8" s="14" customFormat="1" x14ac:dyDescent="0.25">
      <c r="A395" s="206"/>
      <c r="B395" s="97"/>
      <c r="C395" s="98"/>
      <c r="D395" s="190"/>
      <c r="E395" s="190"/>
      <c r="F395" s="190"/>
      <c r="G395" s="190"/>
      <c r="H395" s="190"/>
    </row>
    <row r="396" spans="1:8" s="14" customFormat="1" x14ac:dyDescent="0.25">
      <c r="A396" s="206"/>
      <c r="B396" s="97"/>
      <c r="C396" s="98"/>
      <c r="D396" s="190"/>
      <c r="E396" s="190"/>
      <c r="F396" s="190"/>
      <c r="G396" s="190"/>
      <c r="H396" s="190"/>
    </row>
    <row r="397" spans="1:8" s="14" customFormat="1" x14ac:dyDescent="0.25">
      <c r="A397" s="206"/>
      <c r="B397" s="97"/>
      <c r="C397" s="98"/>
      <c r="D397" s="190"/>
      <c r="E397" s="190"/>
      <c r="F397" s="190"/>
      <c r="G397" s="190"/>
      <c r="H397" s="190"/>
    </row>
    <row r="398" spans="1:8" s="14" customFormat="1" x14ac:dyDescent="0.25">
      <c r="A398" s="206"/>
      <c r="B398" s="97"/>
      <c r="C398" s="98"/>
      <c r="D398" s="190"/>
      <c r="E398" s="190"/>
      <c r="F398" s="190"/>
      <c r="G398" s="190"/>
      <c r="H398" s="190"/>
    </row>
    <row r="399" spans="1:8" s="14" customFormat="1" x14ac:dyDescent="0.25">
      <c r="A399" s="206"/>
      <c r="B399" s="97"/>
      <c r="C399" s="98"/>
      <c r="D399" s="190"/>
      <c r="E399" s="190"/>
      <c r="F399" s="190"/>
      <c r="G399" s="190"/>
      <c r="H399" s="190"/>
    </row>
    <row r="400" spans="1:8" s="14" customFormat="1" x14ac:dyDescent="0.25">
      <c r="A400" s="206"/>
      <c r="B400" s="97"/>
      <c r="C400" s="98"/>
      <c r="D400" s="190"/>
      <c r="E400" s="190"/>
      <c r="F400" s="190"/>
      <c r="G400" s="190"/>
      <c r="H400" s="190"/>
    </row>
    <row r="401" spans="1:8" s="14" customFormat="1" x14ac:dyDescent="0.25">
      <c r="A401" s="206"/>
      <c r="B401" s="97"/>
      <c r="C401" s="98"/>
      <c r="D401" s="190"/>
      <c r="E401" s="190"/>
      <c r="F401" s="190"/>
      <c r="G401" s="190"/>
      <c r="H401" s="190"/>
    </row>
    <row r="402" spans="1:8" s="14" customFormat="1" x14ac:dyDescent="0.25">
      <c r="A402" s="206"/>
      <c r="B402" s="97"/>
      <c r="C402" s="98"/>
      <c r="D402" s="190"/>
      <c r="E402" s="190"/>
      <c r="F402" s="190"/>
      <c r="G402" s="190"/>
      <c r="H402" s="190"/>
    </row>
    <row r="403" spans="1:8" s="14" customFormat="1" x14ac:dyDescent="0.25">
      <c r="A403" s="206"/>
      <c r="B403" s="97"/>
      <c r="C403" s="98"/>
      <c r="D403" s="190"/>
      <c r="E403" s="190"/>
      <c r="F403" s="190"/>
      <c r="G403" s="190"/>
      <c r="H403" s="190"/>
    </row>
    <row r="404" spans="1:8" s="14" customFormat="1" x14ac:dyDescent="0.25">
      <c r="A404" s="206"/>
      <c r="B404" s="97"/>
      <c r="C404" s="98"/>
      <c r="D404" s="190"/>
      <c r="E404" s="190"/>
      <c r="F404" s="190"/>
      <c r="G404" s="190"/>
      <c r="H404" s="190"/>
    </row>
    <row r="405" spans="1:8" s="14" customFormat="1" x14ac:dyDescent="0.25">
      <c r="A405" s="206"/>
      <c r="B405" s="97"/>
      <c r="C405" s="98"/>
      <c r="D405" s="190"/>
      <c r="E405" s="190"/>
      <c r="F405" s="190"/>
      <c r="G405" s="190"/>
      <c r="H405" s="190"/>
    </row>
    <row r="406" spans="1:8" s="14" customFormat="1" x14ac:dyDescent="0.25">
      <c r="A406" s="206"/>
      <c r="B406" s="97"/>
      <c r="C406" s="98"/>
      <c r="D406" s="190"/>
      <c r="E406" s="190"/>
      <c r="F406" s="190"/>
      <c r="G406" s="190"/>
      <c r="H406" s="190"/>
    </row>
    <row r="407" spans="1:8" s="14" customFormat="1" x14ac:dyDescent="0.25">
      <c r="A407" s="206"/>
      <c r="B407" s="97"/>
      <c r="C407" s="98"/>
      <c r="D407" s="190"/>
      <c r="E407" s="190"/>
      <c r="F407" s="190"/>
      <c r="G407" s="190"/>
      <c r="H407" s="190"/>
    </row>
    <row r="408" spans="1:8" s="14" customFormat="1" x14ac:dyDescent="0.25">
      <c r="A408" s="206"/>
      <c r="B408" s="97"/>
      <c r="C408" s="98"/>
      <c r="D408" s="190"/>
      <c r="E408" s="190"/>
      <c r="F408" s="190"/>
      <c r="G408" s="190"/>
      <c r="H408" s="190"/>
    </row>
    <row r="409" spans="1:8" s="14" customFormat="1" x14ac:dyDescent="0.25">
      <c r="A409" s="206"/>
      <c r="B409" s="97"/>
      <c r="C409" s="98"/>
      <c r="D409" s="190"/>
      <c r="E409" s="190"/>
      <c r="F409" s="190"/>
      <c r="G409" s="190"/>
      <c r="H409" s="190"/>
    </row>
    <row r="410" spans="1:8" s="14" customFormat="1" x14ac:dyDescent="0.25">
      <c r="A410" s="206"/>
      <c r="B410" s="97"/>
      <c r="C410" s="98"/>
      <c r="D410" s="190"/>
      <c r="E410" s="190"/>
      <c r="F410" s="190"/>
      <c r="G410" s="190"/>
      <c r="H410" s="190"/>
    </row>
    <row r="411" spans="1:8" s="14" customFormat="1" x14ac:dyDescent="0.25">
      <c r="A411" s="206"/>
      <c r="B411" s="97"/>
      <c r="C411" s="98"/>
      <c r="D411" s="190"/>
      <c r="E411" s="190"/>
      <c r="F411" s="190"/>
      <c r="G411" s="190"/>
      <c r="H411" s="190"/>
    </row>
    <row r="412" spans="1:8" s="14" customFormat="1" x14ac:dyDescent="0.25">
      <c r="A412" s="206"/>
      <c r="B412" s="97"/>
      <c r="C412" s="98"/>
      <c r="D412" s="190"/>
      <c r="E412" s="190"/>
      <c r="F412" s="190"/>
      <c r="G412" s="190"/>
      <c r="H412" s="190"/>
    </row>
    <row r="413" spans="1:8" s="14" customFormat="1" x14ac:dyDescent="0.25">
      <c r="A413" s="206"/>
      <c r="B413" s="97"/>
      <c r="C413" s="98"/>
      <c r="D413" s="190"/>
      <c r="E413" s="190"/>
      <c r="F413" s="190"/>
      <c r="G413" s="190"/>
      <c r="H413" s="190"/>
    </row>
    <row r="414" spans="1:8" s="14" customFormat="1" x14ac:dyDescent="0.25">
      <c r="A414" s="206"/>
      <c r="B414" s="97"/>
      <c r="C414" s="98"/>
      <c r="D414" s="190"/>
      <c r="E414" s="190"/>
      <c r="F414" s="190"/>
      <c r="G414" s="190"/>
      <c r="H414" s="190"/>
    </row>
    <row r="415" spans="1:8" s="14" customFormat="1" x14ac:dyDescent="0.25">
      <c r="A415" s="206"/>
      <c r="B415" s="97"/>
      <c r="C415" s="98"/>
      <c r="D415" s="190"/>
      <c r="E415" s="190"/>
      <c r="F415" s="190"/>
      <c r="G415" s="190"/>
      <c r="H415" s="190"/>
    </row>
    <row r="416" spans="1:8" s="14" customFormat="1" x14ac:dyDescent="0.25">
      <c r="A416" s="206"/>
      <c r="B416" s="97"/>
      <c r="C416" s="98"/>
      <c r="D416" s="190"/>
      <c r="E416" s="190"/>
      <c r="F416" s="190"/>
      <c r="G416" s="190"/>
      <c r="H416" s="190"/>
    </row>
    <row r="417" spans="1:8" s="14" customFormat="1" x14ac:dyDescent="0.25">
      <c r="A417" s="206"/>
      <c r="B417" s="97"/>
      <c r="C417" s="98"/>
      <c r="D417" s="190"/>
      <c r="E417" s="190"/>
      <c r="F417" s="190"/>
      <c r="G417" s="190"/>
      <c r="H417" s="190"/>
    </row>
    <row r="418" spans="1:8" s="14" customFormat="1" x14ac:dyDescent="0.25">
      <c r="A418" s="206"/>
      <c r="B418" s="97"/>
      <c r="C418" s="98"/>
      <c r="D418" s="190"/>
      <c r="E418" s="190"/>
      <c r="F418" s="190"/>
      <c r="G418" s="190"/>
      <c r="H418" s="190"/>
    </row>
    <row r="419" spans="1:8" s="14" customFormat="1" x14ac:dyDescent="0.25">
      <c r="A419" s="206"/>
      <c r="B419" s="97"/>
      <c r="C419" s="98"/>
      <c r="D419" s="190"/>
      <c r="E419" s="190"/>
      <c r="F419" s="190"/>
      <c r="G419" s="190"/>
      <c r="H419" s="190"/>
    </row>
    <row r="420" spans="1:8" s="14" customFormat="1" x14ac:dyDescent="0.25">
      <c r="A420" s="206"/>
      <c r="B420" s="97"/>
      <c r="C420" s="98"/>
      <c r="D420" s="190"/>
      <c r="E420" s="190"/>
      <c r="F420" s="190"/>
      <c r="G420" s="190"/>
      <c r="H420" s="190"/>
    </row>
    <row r="421" spans="1:8" s="14" customFormat="1" x14ac:dyDescent="0.25">
      <c r="A421" s="206"/>
      <c r="B421" s="97"/>
      <c r="C421" s="98"/>
      <c r="D421" s="190"/>
      <c r="E421" s="190"/>
      <c r="F421" s="190"/>
      <c r="G421" s="190"/>
      <c r="H421" s="190"/>
    </row>
    <row r="422" spans="1:8" s="14" customFormat="1" x14ac:dyDescent="0.25">
      <c r="A422" s="206"/>
      <c r="B422" s="97"/>
      <c r="C422" s="98"/>
      <c r="D422" s="190"/>
      <c r="E422" s="190"/>
      <c r="F422" s="190"/>
      <c r="G422" s="190"/>
      <c r="H422" s="190"/>
    </row>
    <row r="423" spans="1:8" s="14" customFormat="1" x14ac:dyDescent="0.25">
      <c r="A423" s="206"/>
      <c r="B423" s="97"/>
      <c r="C423" s="98"/>
      <c r="D423" s="190"/>
      <c r="E423" s="190"/>
      <c r="F423" s="190"/>
      <c r="G423" s="190"/>
      <c r="H423" s="190"/>
    </row>
    <row r="424" spans="1:8" s="14" customFormat="1" x14ac:dyDescent="0.25">
      <c r="A424" s="206"/>
      <c r="B424" s="97"/>
      <c r="C424" s="98"/>
      <c r="D424" s="190"/>
      <c r="E424" s="190"/>
      <c r="F424" s="190"/>
      <c r="G424" s="190"/>
      <c r="H424" s="190"/>
    </row>
    <row r="425" spans="1:8" s="14" customFormat="1" x14ac:dyDescent="0.25">
      <c r="A425" s="206"/>
      <c r="B425" s="97"/>
      <c r="C425" s="98"/>
      <c r="D425" s="190"/>
      <c r="E425" s="190"/>
      <c r="F425" s="190"/>
      <c r="G425" s="190"/>
      <c r="H425" s="190"/>
    </row>
    <row r="426" spans="1:8" s="14" customFormat="1" x14ac:dyDescent="0.25">
      <c r="A426" s="206"/>
      <c r="B426" s="97"/>
      <c r="C426" s="98"/>
      <c r="D426" s="190"/>
      <c r="E426" s="190"/>
      <c r="F426" s="190"/>
      <c r="G426" s="190"/>
      <c r="H426" s="190"/>
    </row>
    <row r="427" spans="1:8" s="14" customFormat="1" x14ac:dyDescent="0.25">
      <c r="A427" s="206"/>
      <c r="B427" s="97"/>
      <c r="C427" s="98"/>
      <c r="D427" s="190"/>
      <c r="E427" s="190"/>
      <c r="F427" s="190"/>
      <c r="G427" s="190"/>
      <c r="H427" s="190"/>
    </row>
    <row r="428" spans="1:8" s="14" customFormat="1" x14ac:dyDescent="0.25">
      <c r="A428" s="206"/>
      <c r="B428" s="97"/>
      <c r="C428" s="98"/>
      <c r="D428" s="190"/>
      <c r="E428" s="190"/>
      <c r="F428" s="190"/>
      <c r="G428" s="190"/>
      <c r="H428" s="190"/>
    </row>
    <row r="429" spans="1:8" s="14" customFormat="1" x14ac:dyDescent="0.25">
      <c r="A429" s="206"/>
      <c r="B429" s="97"/>
      <c r="C429" s="98"/>
      <c r="D429" s="190"/>
      <c r="E429" s="190"/>
      <c r="F429" s="190"/>
      <c r="G429" s="190"/>
      <c r="H429" s="190"/>
    </row>
    <row r="430" spans="1:8" s="14" customFormat="1" x14ac:dyDescent="0.25">
      <c r="A430" s="206"/>
      <c r="B430" s="97"/>
      <c r="C430" s="98"/>
      <c r="D430" s="190"/>
      <c r="E430" s="190"/>
      <c r="F430" s="190"/>
      <c r="G430" s="190"/>
      <c r="H430" s="190"/>
    </row>
    <row r="431" spans="1:8" s="14" customFormat="1" x14ac:dyDescent="0.25">
      <c r="A431" s="206"/>
      <c r="B431" s="97"/>
      <c r="C431" s="98"/>
      <c r="D431" s="190"/>
      <c r="E431" s="190"/>
      <c r="F431" s="190"/>
      <c r="G431" s="190"/>
      <c r="H431" s="190"/>
    </row>
    <row r="432" spans="1:8" s="14" customFormat="1" x14ac:dyDescent="0.25">
      <c r="A432" s="206"/>
      <c r="B432" s="97"/>
      <c r="C432" s="98"/>
      <c r="D432" s="190"/>
      <c r="E432" s="190"/>
      <c r="F432" s="190"/>
      <c r="G432" s="190"/>
      <c r="H432" s="190"/>
    </row>
    <row r="433" spans="1:8" s="14" customFormat="1" x14ac:dyDescent="0.25">
      <c r="A433" s="206"/>
      <c r="B433" s="97"/>
      <c r="C433" s="98"/>
      <c r="D433" s="190"/>
      <c r="E433" s="190"/>
      <c r="F433" s="190"/>
      <c r="G433" s="190"/>
      <c r="H433" s="190"/>
    </row>
    <row r="434" spans="1:8" s="14" customFormat="1" x14ac:dyDescent="0.25">
      <c r="A434" s="206"/>
      <c r="B434" s="97"/>
      <c r="C434" s="98"/>
      <c r="D434" s="190"/>
      <c r="E434" s="190"/>
      <c r="F434" s="190"/>
      <c r="G434" s="190"/>
      <c r="H434" s="190"/>
    </row>
    <row r="435" spans="1:8" s="14" customFormat="1" x14ac:dyDescent="0.25">
      <c r="A435" s="206"/>
      <c r="B435" s="97"/>
      <c r="C435" s="98"/>
      <c r="D435" s="190"/>
      <c r="E435" s="190"/>
      <c r="F435" s="190"/>
      <c r="G435" s="190"/>
      <c r="H435" s="190"/>
    </row>
    <row r="436" spans="1:8" s="14" customFormat="1" x14ac:dyDescent="0.25">
      <c r="A436" s="206"/>
      <c r="B436" s="97"/>
      <c r="C436" s="98"/>
      <c r="D436" s="190"/>
      <c r="E436" s="190"/>
      <c r="F436" s="190"/>
      <c r="G436" s="190"/>
      <c r="H436" s="190"/>
    </row>
    <row r="437" spans="1:8" s="14" customFormat="1" x14ac:dyDescent="0.25">
      <c r="A437" s="206"/>
      <c r="B437" s="97"/>
      <c r="C437" s="98"/>
      <c r="D437" s="190"/>
      <c r="E437" s="190"/>
      <c r="F437" s="190"/>
      <c r="G437" s="190"/>
      <c r="H437" s="190"/>
    </row>
    <row r="438" spans="1:8" s="14" customFormat="1" x14ac:dyDescent="0.25">
      <c r="A438" s="206"/>
      <c r="B438" s="97"/>
      <c r="C438" s="98"/>
      <c r="D438" s="190"/>
      <c r="E438" s="190"/>
      <c r="F438" s="190"/>
      <c r="G438" s="190"/>
      <c r="H438" s="190"/>
    </row>
    <row r="439" spans="1:8" s="14" customFormat="1" x14ac:dyDescent="0.25">
      <c r="A439" s="206"/>
      <c r="B439" s="97"/>
      <c r="C439" s="98"/>
      <c r="D439" s="190"/>
      <c r="E439" s="190"/>
      <c r="F439" s="190"/>
      <c r="G439" s="190"/>
      <c r="H439" s="190"/>
    </row>
    <row r="440" spans="1:8" s="14" customFormat="1" x14ac:dyDescent="0.25">
      <c r="A440" s="206"/>
      <c r="B440" s="97"/>
      <c r="C440" s="98"/>
      <c r="D440" s="190"/>
      <c r="E440" s="190"/>
      <c r="F440" s="190"/>
      <c r="G440" s="190"/>
      <c r="H440" s="190"/>
    </row>
    <row r="441" spans="1:8" s="14" customFormat="1" x14ac:dyDescent="0.25">
      <c r="A441" s="206"/>
      <c r="B441" s="97"/>
      <c r="C441" s="98"/>
      <c r="D441" s="190"/>
      <c r="E441" s="190"/>
      <c r="F441" s="190"/>
      <c r="G441" s="190"/>
      <c r="H441" s="190"/>
    </row>
    <row r="442" spans="1:8" s="14" customFormat="1" x14ac:dyDescent="0.25">
      <c r="A442" s="206"/>
      <c r="B442" s="97"/>
      <c r="C442" s="98"/>
      <c r="D442" s="190"/>
      <c r="E442" s="190"/>
      <c r="F442" s="190"/>
      <c r="G442" s="190"/>
      <c r="H442" s="190"/>
    </row>
    <row r="443" spans="1:8" s="14" customFormat="1" x14ac:dyDescent="0.25">
      <c r="A443" s="206"/>
      <c r="B443" s="97"/>
      <c r="C443" s="98"/>
      <c r="D443" s="190"/>
      <c r="E443" s="190"/>
      <c r="F443" s="190"/>
      <c r="G443" s="190"/>
      <c r="H443" s="190"/>
    </row>
    <row r="444" spans="1:8" s="14" customFormat="1" x14ac:dyDescent="0.25">
      <c r="A444" s="206"/>
      <c r="B444" s="97"/>
      <c r="C444" s="98"/>
      <c r="D444" s="190"/>
      <c r="E444" s="190"/>
      <c r="F444" s="190"/>
      <c r="G444" s="190"/>
      <c r="H444" s="190"/>
    </row>
    <row r="445" spans="1:8" s="14" customFormat="1" x14ac:dyDescent="0.25">
      <c r="A445" s="206"/>
      <c r="B445" s="97"/>
      <c r="C445" s="98"/>
      <c r="D445" s="190"/>
      <c r="E445" s="190"/>
      <c r="F445" s="190"/>
      <c r="G445" s="190"/>
      <c r="H445" s="190"/>
    </row>
    <row r="446" spans="1:8" s="14" customFormat="1" x14ac:dyDescent="0.25">
      <c r="A446" s="206"/>
      <c r="B446" s="97"/>
      <c r="C446" s="98"/>
      <c r="D446" s="190"/>
      <c r="E446" s="190"/>
      <c r="F446" s="190"/>
      <c r="G446" s="190"/>
      <c r="H446" s="190"/>
    </row>
    <row r="447" spans="1:8" s="14" customFormat="1" x14ac:dyDescent="0.25">
      <c r="A447" s="206"/>
      <c r="B447" s="97"/>
      <c r="C447" s="98"/>
      <c r="D447" s="190"/>
      <c r="E447" s="190"/>
      <c r="F447" s="190"/>
      <c r="G447" s="190"/>
      <c r="H447" s="190"/>
    </row>
    <row r="448" spans="1:8" s="14" customFormat="1" x14ac:dyDescent="0.25">
      <c r="A448" s="206"/>
      <c r="B448" s="97"/>
      <c r="C448" s="98"/>
      <c r="D448" s="190"/>
      <c r="E448" s="190"/>
      <c r="F448" s="190"/>
      <c r="G448" s="190"/>
      <c r="H448" s="190"/>
    </row>
    <row r="449" spans="1:8" s="14" customFormat="1" x14ac:dyDescent="0.25">
      <c r="A449" s="206"/>
      <c r="B449" s="97"/>
      <c r="C449" s="98"/>
      <c r="D449" s="190"/>
      <c r="E449" s="190"/>
      <c r="F449" s="190"/>
      <c r="G449" s="190"/>
      <c r="H449" s="190"/>
    </row>
    <row r="450" spans="1:8" s="14" customFormat="1" x14ac:dyDescent="0.25">
      <c r="A450" s="206"/>
      <c r="B450" s="97"/>
      <c r="C450" s="98"/>
      <c r="D450" s="190"/>
      <c r="E450" s="190"/>
      <c r="F450" s="190"/>
      <c r="G450" s="190"/>
      <c r="H450" s="190"/>
    </row>
    <row r="451" spans="1:8" s="14" customFormat="1" x14ac:dyDescent="0.25">
      <c r="A451" s="206"/>
      <c r="B451" s="97"/>
      <c r="C451" s="98"/>
      <c r="D451" s="190"/>
      <c r="E451" s="190"/>
      <c r="F451" s="190"/>
      <c r="G451" s="190"/>
      <c r="H451" s="190"/>
    </row>
    <row r="452" spans="1:8" s="14" customFormat="1" x14ac:dyDescent="0.25">
      <c r="A452" s="206"/>
      <c r="B452" s="97"/>
      <c r="C452" s="98"/>
      <c r="D452" s="190"/>
      <c r="E452" s="190"/>
      <c r="F452" s="190"/>
      <c r="G452" s="190"/>
      <c r="H452" s="190"/>
    </row>
    <row r="453" spans="1:8" s="14" customFormat="1" x14ac:dyDescent="0.25">
      <c r="A453" s="206"/>
      <c r="B453" s="97"/>
      <c r="C453" s="98"/>
      <c r="D453" s="190"/>
      <c r="E453" s="190"/>
      <c r="F453" s="190"/>
      <c r="G453" s="190"/>
      <c r="H453" s="190"/>
    </row>
    <row r="454" spans="1:8" s="14" customFormat="1" x14ac:dyDescent="0.25">
      <c r="A454" s="206"/>
      <c r="B454" s="97"/>
      <c r="C454" s="98"/>
      <c r="D454" s="190"/>
      <c r="E454" s="190"/>
      <c r="F454" s="190"/>
      <c r="G454" s="190"/>
      <c r="H454" s="190"/>
    </row>
    <row r="455" spans="1:8" s="14" customFormat="1" x14ac:dyDescent="0.25">
      <c r="A455" s="206"/>
      <c r="B455" s="97"/>
      <c r="C455" s="98"/>
      <c r="D455" s="190"/>
      <c r="E455" s="190"/>
      <c r="F455" s="190"/>
      <c r="G455" s="190"/>
      <c r="H455" s="190"/>
    </row>
    <row r="456" spans="1:8" s="14" customFormat="1" x14ac:dyDescent="0.25">
      <c r="A456" s="206"/>
      <c r="B456" s="97"/>
      <c r="C456" s="98"/>
      <c r="D456" s="190"/>
      <c r="E456" s="190"/>
      <c r="F456" s="190"/>
      <c r="G456" s="190"/>
      <c r="H456" s="190"/>
    </row>
    <row r="457" spans="1:8" s="14" customFormat="1" x14ac:dyDescent="0.25">
      <c r="A457" s="206"/>
      <c r="B457" s="97"/>
      <c r="C457" s="98"/>
      <c r="D457" s="190"/>
      <c r="E457" s="190"/>
      <c r="F457" s="190"/>
      <c r="G457" s="190"/>
      <c r="H457" s="190"/>
    </row>
    <row r="458" spans="1:8" s="14" customFormat="1" x14ac:dyDescent="0.25">
      <c r="A458" s="206"/>
      <c r="B458" s="97"/>
      <c r="C458" s="98"/>
      <c r="D458" s="190"/>
      <c r="E458" s="190"/>
      <c r="F458" s="190"/>
      <c r="G458" s="190"/>
      <c r="H458" s="190"/>
    </row>
    <row r="459" spans="1:8" s="14" customFormat="1" x14ac:dyDescent="0.25">
      <c r="A459" s="206"/>
      <c r="B459" s="97"/>
      <c r="C459" s="98"/>
      <c r="D459" s="190"/>
      <c r="E459" s="190"/>
      <c r="F459" s="190"/>
      <c r="G459" s="190"/>
      <c r="H459" s="190"/>
    </row>
    <row r="460" spans="1:8" s="14" customFormat="1" x14ac:dyDescent="0.25">
      <c r="A460" s="206"/>
      <c r="B460" s="97"/>
      <c r="C460" s="98"/>
      <c r="D460" s="190"/>
      <c r="E460" s="190"/>
      <c r="F460" s="190"/>
      <c r="G460" s="190"/>
      <c r="H460" s="190"/>
    </row>
    <row r="461" spans="1:8" s="14" customFormat="1" x14ac:dyDescent="0.25">
      <c r="A461" s="206"/>
      <c r="B461" s="97"/>
      <c r="C461" s="98"/>
      <c r="D461" s="190"/>
      <c r="E461" s="190"/>
      <c r="F461" s="190"/>
      <c r="G461" s="190"/>
      <c r="H461" s="190"/>
    </row>
    <row r="462" spans="1:8" s="14" customFormat="1" x14ac:dyDescent="0.25">
      <c r="A462" s="206"/>
      <c r="B462" s="97"/>
      <c r="C462" s="98"/>
      <c r="D462" s="190"/>
      <c r="E462" s="190"/>
      <c r="F462" s="190"/>
      <c r="G462" s="190"/>
      <c r="H462" s="190"/>
    </row>
    <row r="463" spans="1:8" s="14" customFormat="1" x14ac:dyDescent="0.25">
      <c r="A463" s="206"/>
      <c r="B463" s="97"/>
      <c r="C463" s="98"/>
      <c r="D463" s="190"/>
      <c r="E463" s="190"/>
      <c r="F463" s="190"/>
      <c r="G463" s="190"/>
      <c r="H463" s="190"/>
    </row>
    <row r="464" spans="1:8" s="14" customFormat="1" x14ac:dyDescent="0.25">
      <c r="A464" s="206"/>
      <c r="B464" s="97"/>
      <c r="C464" s="98"/>
      <c r="D464" s="190"/>
      <c r="E464" s="190"/>
      <c r="F464" s="190"/>
      <c r="G464" s="190"/>
      <c r="H464" s="190"/>
    </row>
    <row r="465" spans="1:8" s="14" customFormat="1" x14ac:dyDescent="0.25">
      <c r="A465" s="206"/>
      <c r="B465" s="97"/>
      <c r="C465" s="98"/>
      <c r="D465" s="190"/>
      <c r="E465" s="190"/>
      <c r="F465" s="190"/>
      <c r="G465" s="190"/>
      <c r="H465" s="190"/>
    </row>
    <row r="466" spans="1:8" s="14" customFormat="1" x14ac:dyDescent="0.25">
      <c r="A466" s="206"/>
      <c r="B466" s="97"/>
      <c r="C466" s="98"/>
      <c r="D466" s="190"/>
      <c r="E466" s="190"/>
      <c r="F466" s="190"/>
      <c r="G466" s="190"/>
      <c r="H466" s="190"/>
    </row>
    <row r="467" spans="1:8" s="14" customFormat="1" x14ac:dyDescent="0.25">
      <c r="A467" s="206"/>
      <c r="B467" s="97"/>
      <c r="C467" s="98"/>
      <c r="D467" s="190"/>
      <c r="E467" s="190"/>
      <c r="F467" s="190"/>
      <c r="G467" s="190"/>
      <c r="H467" s="190"/>
    </row>
    <row r="468" spans="1:8" s="14" customFormat="1" x14ac:dyDescent="0.25">
      <c r="A468" s="206"/>
      <c r="B468" s="97"/>
      <c r="C468" s="98"/>
      <c r="D468" s="190"/>
      <c r="E468" s="190"/>
      <c r="F468" s="190"/>
      <c r="G468" s="190"/>
      <c r="H468" s="190"/>
    </row>
    <row r="469" spans="1:8" s="14" customFormat="1" x14ac:dyDescent="0.25">
      <c r="A469" s="206"/>
      <c r="B469" s="97"/>
      <c r="C469" s="98"/>
      <c r="D469" s="190"/>
      <c r="E469" s="190"/>
      <c r="F469" s="190"/>
      <c r="G469" s="190"/>
      <c r="H469" s="190"/>
    </row>
    <row r="470" spans="1:8" s="14" customFormat="1" x14ac:dyDescent="0.25">
      <c r="A470" s="206"/>
      <c r="B470" s="97"/>
      <c r="C470" s="98"/>
      <c r="D470" s="190"/>
      <c r="E470" s="190"/>
      <c r="F470" s="190"/>
      <c r="G470" s="190"/>
      <c r="H470" s="190"/>
    </row>
    <row r="471" spans="1:8" s="14" customFormat="1" x14ac:dyDescent="0.25">
      <c r="A471" s="206"/>
      <c r="B471" s="97"/>
      <c r="C471" s="98"/>
      <c r="D471" s="190"/>
      <c r="E471" s="190"/>
      <c r="F471" s="190"/>
      <c r="G471" s="190"/>
      <c r="H471" s="190"/>
    </row>
    <row r="472" spans="1:8" s="14" customFormat="1" x14ac:dyDescent="0.25">
      <c r="A472" s="206"/>
      <c r="B472" s="97"/>
      <c r="C472" s="98"/>
      <c r="D472" s="190"/>
      <c r="E472" s="190"/>
      <c r="F472" s="190"/>
      <c r="G472" s="190"/>
      <c r="H472" s="190"/>
    </row>
    <row r="473" spans="1:8" s="14" customFormat="1" x14ac:dyDescent="0.25">
      <c r="A473" s="206"/>
      <c r="B473" s="97"/>
      <c r="C473" s="98"/>
      <c r="D473" s="190"/>
      <c r="E473" s="190"/>
      <c r="F473" s="190"/>
      <c r="G473" s="190"/>
      <c r="H473" s="190"/>
    </row>
    <row r="474" spans="1:8" s="14" customFormat="1" x14ac:dyDescent="0.25">
      <c r="A474" s="206"/>
      <c r="B474" s="97"/>
      <c r="C474" s="98"/>
      <c r="D474" s="190"/>
      <c r="E474" s="190"/>
      <c r="F474" s="190"/>
      <c r="G474" s="190"/>
      <c r="H474" s="190"/>
    </row>
    <row r="475" spans="1:8" s="14" customFormat="1" x14ac:dyDescent="0.25">
      <c r="A475" s="206"/>
      <c r="B475" s="97"/>
      <c r="C475" s="98"/>
      <c r="D475" s="190"/>
      <c r="E475" s="190"/>
      <c r="F475" s="190"/>
      <c r="G475" s="190"/>
      <c r="H475" s="190"/>
    </row>
    <row r="476" spans="1:8" s="14" customFormat="1" x14ac:dyDescent="0.25">
      <c r="A476" s="206"/>
      <c r="B476" s="97"/>
      <c r="C476" s="98"/>
      <c r="D476" s="190"/>
      <c r="E476" s="190"/>
      <c r="F476" s="190"/>
      <c r="G476" s="190"/>
      <c r="H476" s="190"/>
    </row>
    <row r="477" spans="1:8" s="14" customFormat="1" x14ac:dyDescent="0.25">
      <c r="A477" s="206"/>
      <c r="B477" s="97"/>
      <c r="C477" s="98"/>
      <c r="D477" s="190"/>
      <c r="E477" s="190"/>
      <c r="F477" s="190"/>
      <c r="G477" s="190"/>
      <c r="H477" s="190"/>
    </row>
    <row r="478" spans="1:8" s="14" customFormat="1" x14ac:dyDescent="0.25">
      <c r="A478" s="206"/>
      <c r="B478" s="97"/>
      <c r="C478" s="98"/>
      <c r="D478" s="190"/>
      <c r="E478" s="190"/>
      <c r="F478" s="190"/>
      <c r="G478" s="190"/>
      <c r="H478" s="190"/>
    </row>
    <row r="479" spans="1:8" s="14" customFormat="1" x14ac:dyDescent="0.25">
      <c r="A479" s="206"/>
      <c r="B479" s="97"/>
      <c r="C479" s="98"/>
      <c r="D479" s="190"/>
      <c r="E479" s="190"/>
      <c r="F479" s="190"/>
      <c r="G479" s="190"/>
      <c r="H479" s="190"/>
    </row>
    <row r="480" spans="1:8" s="14" customFormat="1" x14ac:dyDescent="0.25">
      <c r="A480" s="206"/>
      <c r="B480" s="97"/>
      <c r="C480" s="98"/>
      <c r="D480" s="190"/>
      <c r="E480" s="190"/>
      <c r="F480" s="190"/>
      <c r="G480" s="190"/>
      <c r="H480" s="190"/>
    </row>
    <row r="481" spans="1:8" s="14" customFormat="1" x14ac:dyDescent="0.25">
      <c r="A481" s="206"/>
      <c r="B481" s="97"/>
      <c r="C481" s="98"/>
      <c r="D481" s="190"/>
      <c r="E481" s="190"/>
      <c r="F481" s="190"/>
      <c r="G481" s="190"/>
      <c r="H481" s="190"/>
    </row>
    <row r="482" spans="1:8" s="14" customFormat="1" x14ac:dyDescent="0.25">
      <c r="A482" s="206"/>
      <c r="B482" s="97"/>
      <c r="C482" s="98"/>
      <c r="D482" s="190"/>
      <c r="E482" s="190"/>
      <c r="F482" s="190"/>
      <c r="G482" s="190"/>
      <c r="H482" s="190"/>
    </row>
    <row r="483" spans="1:8" s="14" customFormat="1" x14ac:dyDescent="0.25">
      <c r="A483" s="206"/>
      <c r="B483" s="97"/>
      <c r="C483" s="98"/>
      <c r="D483" s="190"/>
      <c r="E483" s="190"/>
      <c r="F483" s="190"/>
      <c r="G483" s="190"/>
      <c r="H483" s="190"/>
    </row>
    <row r="484" spans="1:8" s="14" customFormat="1" x14ac:dyDescent="0.25">
      <c r="A484" s="206"/>
      <c r="B484" s="97"/>
      <c r="C484" s="98"/>
      <c r="D484" s="190"/>
      <c r="E484" s="190"/>
      <c r="F484" s="190"/>
      <c r="G484" s="190"/>
      <c r="H484" s="190"/>
    </row>
    <row r="485" spans="1:8" s="14" customFormat="1" x14ac:dyDescent="0.25">
      <c r="A485" s="206"/>
      <c r="B485" s="97"/>
      <c r="C485" s="98"/>
      <c r="D485" s="190"/>
      <c r="E485" s="190"/>
      <c r="F485" s="190"/>
      <c r="G485" s="190"/>
      <c r="H485" s="190"/>
    </row>
    <row r="486" spans="1:8" s="14" customFormat="1" x14ac:dyDescent="0.25">
      <c r="A486" s="206"/>
      <c r="B486" s="97"/>
      <c r="C486" s="98"/>
      <c r="D486" s="190"/>
      <c r="E486" s="190"/>
      <c r="F486" s="190"/>
      <c r="G486" s="190"/>
      <c r="H486" s="190"/>
    </row>
    <row r="487" spans="1:8" s="14" customFormat="1" x14ac:dyDescent="0.25">
      <c r="A487" s="206"/>
      <c r="B487" s="97"/>
      <c r="C487" s="98"/>
      <c r="D487" s="190"/>
      <c r="E487" s="190"/>
      <c r="F487" s="190"/>
      <c r="G487" s="190"/>
      <c r="H487" s="190"/>
    </row>
    <row r="488" spans="1:8" s="14" customFormat="1" x14ac:dyDescent="0.25">
      <c r="A488" s="206"/>
      <c r="B488" s="97"/>
      <c r="C488" s="98"/>
      <c r="D488" s="190"/>
      <c r="E488" s="190"/>
      <c r="F488" s="190"/>
      <c r="G488" s="190"/>
      <c r="H488" s="190"/>
    </row>
    <row r="489" spans="1:8" s="14" customFormat="1" x14ac:dyDescent="0.25">
      <c r="A489" s="206"/>
      <c r="B489" s="97"/>
      <c r="C489" s="98"/>
      <c r="D489" s="190"/>
      <c r="E489" s="190"/>
      <c r="F489" s="190"/>
      <c r="G489" s="190"/>
      <c r="H489" s="190"/>
    </row>
    <row r="490" spans="1:8" s="14" customFormat="1" x14ac:dyDescent="0.25">
      <c r="A490" s="206"/>
      <c r="B490" s="97"/>
      <c r="C490" s="98"/>
      <c r="D490" s="190"/>
      <c r="E490" s="190"/>
      <c r="F490" s="190"/>
      <c r="G490" s="190"/>
      <c r="H490" s="190"/>
    </row>
    <row r="491" spans="1:8" s="14" customFormat="1" x14ac:dyDescent="0.25">
      <c r="A491" s="206"/>
      <c r="B491" s="97"/>
      <c r="C491" s="98"/>
      <c r="D491" s="190"/>
      <c r="E491" s="190"/>
      <c r="F491" s="190"/>
      <c r="G491" s="190"/>
      <c r="H491" s="190"/>
    </row>
    <row r="492" spans="1:8" s="14" customFormat="1" x14ac:dyDescent="0.25">
      <c r="A492" s="206"/>
      <c r="B492" s="97"/>
      <c r="C492" s="98"/>
      <c r="D492" s="190"/>
      <c r="E492" s="190"/>
      <c r="F492" s="190"/>
      <c r="G492" s="190"/>
      <c r="H492" s="190"/>
    </row>
    <row r="493" spans="1:8" s="14" customFormat="1" x14ac:dyDescent="0.25">
      <c r="A493" s="206"/>
      <c r="B493" s="97"/>
      <c r="C493" s="98"/>
      <c r="D493" s="190"/>
      <c r="E493" s="190"/>
      <c r="F493" s="190"/>
      <c r="G493" s="190"/>
      <c r="H493" s="190"/>
    </row>
    <row r="494" spans="1:8" s="14" customFormat="1" x14ac:dyDescent="0.25">
      <c r="A494" s="206"/>
      <c r="B494" s="97"/>
      <c r="C494" s="98"/>
      <c r="D494" s="190"/>
      <c r="E494" s="190"/>
      <c r="F494" s="190"/>
      <c r="G494" s="190"/>
      <c r="H494" s="190"/>
    </row>
    <row r="495" spans="1:8" s="14" customFormat="1" x14ac:dyDescent="0.25">
      <c r="A495" s="206"/>
      <c r="B495" s="97"/>
      <c r="C495" s="98"/>
      <c r="D495" s="190"/>
      <c r="E495" s="190"/>
      <c r="F495" s="190"/>
      <c r="G495" s="190"/>
      <c r="H495" s="190"/>
    </row>
    <row r="496" spans="1:8" s="14" customFormat="1" x14ac:dyDescent="0.25">
      <c r="A496" s="206"/>
      <c r="B496" s="97"/>
      <c r="C496" s="98"/>
      <c r="D496" s="190"/>
      <c r="E496" s="190"/>
      <c r="F496" s="190"/>
      <c r="G496" s="190"/>
      <c r="H496" s="190"/>
    </row>
    <row r="497" spans="1:8" s="14" customFormat="1" x14ac:dyDescent="0.25">
      <c r="A497" s="206"/>
      <c r="B497" s="97"/>
      <c r="C497" s="98"/>
      <c r="D497" s="190"/>
      <c r="E497" s="190"/>
      <c r="F497" s="190"/>
      <c r="G497" s="190"/>
      <c r="H497" s="190"/>
    </row>
    <row r="498" spans="1:8" s="14" customFormat="1" x14ac:dyDescent="0.25">
      <c r="A498" s="206"/>
      <c r="B498" s="97"/>
      <c r="C498" s="98"/>
      <c r="D498" s="190"/>
      <c r="E498" s="190"/>
      <c r="F498" s="190"/>
      <c r="G498" s="190"/>
      <c r="H498" s="190"/>
    </row>
    <row r="499" spans="1:8" s="14" customFormat="1" x14ac:dyDescent="0.25">
      <c r="A499" s="206"/>
      <c r="B499" s="97"/>
      <c r="C499" s="98"/>
      <c r="D499" s="190"/>
      <c r="E499" s="190"/>
      <c r="F499" s="190"/>
      <c r="G499" s="190"/>
      <c r="H499" s="190"/>
    </row>
    <row r="500" spans="1:8" s="14" customFormat="1" x14ac:dyDescent="0.25">
      <c r="A500" s="206"/>
      <c r="B500" s="97"/>
      <c r="C500" s="98"/>
      <c r="D500" s="190"/>
      <c r="E500" s="190"/>
      <c r="F500" s="190"/>
      <c r="G500" s="190"/>
      <c r="H500" s="190"/>
    </row>
    <row r="501" spans="1:8" s="14" customFormat="1" x14ac:dyDescent="0.25">
      <c r="A501" s="206"/>
      <c r="B501" s="97"/>
      <c r="C501" s="98"/>
      <c r="D501" s="190"/>
      <c r="E501" s="190"/>
      <c r="F501" s="190"/>
      <c r="G501" s="190"/>
      <c r="H501" s="190"/>
    </row>
    <row r="502" spans="1:8" s="14" customFormat="1" x14ac:dyDescent="0.25">
      <c r="A502" s="206"/>
      <c r="B502" s="97"/>
      <c r="C502" s="98"/>
      <c r="D502" s="190"/>
      <c r="E502" s="190"/>
      <c r="F502" s="190"/>
      <c r="G502" s="190"/>
      <c r="H502" s="190"/>
    </row>
    <row r="503" spans="1:8" s="14" customFormat="1" x14ac:dyDescent="0.25">
      <c r="A503" s="206"/>
      <c r="B503" s="97"/>
      <c r="C503" s="98"/>
      <c r="D503" s="190"/>
      <c r="E503" s="190"/>
      <c r="F503" s="190"/>
      <c r="G503" s="190"/>
      <c r="H503" s="190"/>
    </row>
    <row r="504" spans="1:8" s="14" customFormat="1" x14ac:dyDescent="0.25">
      <c r="A504" s="206"/>
      <c r="B504" s="97"/>
      <c r="C504" s="98"/>
      <c r="D504" s="190"/>
      <c r="E504" s="190"/>
      <c r="F504" s="190"/>
      <c r="G504" s="190"/>
      <c r="H504" s="190"/>
    </row>
    <row r="505" spans="1:8" s="14" customFormat="1" x14ac:dyDescent="0.25">
      <c r="A505" s="206"/>
      <c r="B505" s="97"/>
      <c r="C505" s="98"/>
      <c r="D505" s="190"/>
      <c r="E505" s="190"/>
      <c r="F505" s="190"/>
      <c r="G505" s="190"/>
      <c r="H505" s="190"/>
    </row>
    <row r="506" spans="1:8" s="14" customFormat="1" x14ac:dyDescent="0.25">
      <c r="A506" s="206"/>
      <c r="B506" s="97"/>
      <c r="C506" s="98"/>
      <c r="D506" s="190"/>
      <c r="E506" s="190"/>
      <c r="F506" s="190"/>
      <c r="G506" s="190"/>
      <c r="H506" s="190"/>
    </row>
    <row r="507" spans="1:8" s="14" customFormat="1" x14ac:dyDescent="0.25">
      <c r="A507" s="206"/>
      <c r="B507" s="97"/>
      <c r="C507" s="98"/>
      <c r="D507" s="190"/>
      <c r="E507" s="190"/>
      <c r="F507" s="190"/>
      <c r="G507" s="190"/>
      <c r="H507" s="190"/>
    </row>
    <row r="508" spans="1:8" s="14" customFormat="1" x14ac:dyDescent="0.25">
      <c r="A508" s="206"/>
      <c r="B508" s="97"/>
      <c r="C508" s="98"/>
      <c r="D508" s="190"/>
      <c r="E508" s="190"/>
      <c r="F508" s="190"/>
      <c r="G508" s="190"/>
      <c r="H508" s="190"/>
    </row>
    <row r="509" spans="1:8" s="14" customFormat="1" x14ac:dyDescent="0.25">
      <c r="A509" s="206"/>
      <c r="B509" s="97"/>
      <c r="C509" s="98"/>
      <c r="D509" s="190"/>
      <c r="E509" s="190"/>
      <c r="F509" s="190"/>
      <c r="G509" s="190"/>
      <c r="H509" s="190"/>
    </row>
    <row r="510" spans="1:8" s="14" customFormat="1" x14ac:dyDescent="0.25">
      <c r="A510" s="206"/>
      <c r="B510" s="97"/>
      <c r="C510" s="98"/>
      <c r="D510" s="190"/>
      <c r="E510" s="190"/>
      <c r="F510" s="190"/>
      <c r="G510" s="190"/>
      <c r="H510" s="190"/>
    </row>
    <row r="511" spans="1:8" s="14" customFormat="1" x14ac:dyDescent="0.25">
      <c r="A511" s="206"/>
      <c r="B511" s="97"/>
      <c r="C511" s="98"/>
      <c r="D511" s="190"/>
      <c r="E511" s="190"/>
      <c r="F511" s="190"/>
      <c r="G511" s="190"/>
      <c r="H511" s="190"/>
    </row>
    <row r="512" spans="1:8" s="14" customFormat="1" x14ac:dyDescent="0.25">
      <c r="A512" s="206"/>
      <c r="B512" s="97"/>
      <c r="C512" s="98"/>
      <c r="D512" s="190"/>
      <c r="E512" s="190"/>
      <c r="F512" s="190"/>
      <c r="G512" s="190"/>
      <c r="H512" s="190"/>
    </row>
    <row r="513" spans="1:8" s="14" customFormat="1" x14ac:dyDescent="0.25">
      <c r="A513" s="206"/>
      <c r="B513" s="97"/>
      <c r="C513" s="98"/>
      <c r="D513" s="190"/>
      <c r="E513" s="190"/>
      <c r="F513" s="190"/>
      <c r="G513" s="190"/>
      <c r="H513" s="190"/>
    </row>
    <row r="514" spans="1:8" s="14" customFormat="1" x14ac:dyDescent="0.25">
      <c r="A514" s="206"/>
      <c r="B514" s="97"/>
      <c r="C514" s="98"/>
      <c r="D514" s="190"/>
      <c r="E514" s="190"/>
      <c r="F514" s="190"/>
      <c r="G514" s="190"/>
      <c r="H514" s="190"/>
    </row>
    <row r="515" spans="1:8" s="14" customFormat="1" x14ac:dyDescent="0.25">
      <c r="A515" s="206"/>
      <c r="B515" s="97"/>
      <c r="C515" s="98"/>
      <c r="D515" s="190"/>
      <c r="E515" s="190"/>
      <c r="F515" s="190"/>
      <c r="G515" s="190"/>
      <c r="H515" s="190"/>
    </row>
    <row r="516" spans="1:8" s="14" customFormat="1" x14ac:dyDescent="0.25">
      <c r="A516" s="206"/>
      <c r="B516" s="97"/>
      <c r="C516" s="98"/>
      <c r="D516" s="190"/>
      <c r="E516" s="190"/>
      <c r="F516" s="190"/>
      <c r="G516" s="190"/>
      <c r="H516" s="190"/>
    </row>
    <row r="517" spans="1:8" s="14" customFormat="1" x14ac:dyDescent="0.25">
      <c r="A517" s="206"/>
      <c r="B517" s="97"/>
      <c r="C517" s="98"/>
      <c r="D517" s="190"/>
      <c r="E517" s="190"/>
      <c r="F517" s="190"/>
      <c r="G517" s="190"/>
      <c r="H517" s="190"/>
    </row>
    <row r="518" spans="1:8" s="14" customFormat="1" x14ac:dyDescent="0.25">
      <c r="A518" s="206"/>
      <c r="B518" s="97"/>
      <c r="C518" s="98"/>
      <c r="D518" s="190"/>
      <c r="E518" s="190"/>
      <c r="F518" s="190"/>
      <c r="G518" s="190"/>
      <c r="H518" s="190"/>
    </row>
    <row r="519" spans="1:8" s="14" customFormat="1" x14ac:dyDescent="0.25">
      <c r="A519" s="206"/>
      <c r="B519" s="97"/>
      <c r="C519" s="98"/>
      <c r="D519" s="190"/>
      <c r="E519" s="190"/>
      <c r="F519" s="190"/>
      <c r="G519" s="190"/>
      <c r="H519" s="190"/>
    </row>
    <row r="520" spans="1:8" s="14" customFormat="1" x14ac:dyDescent="0.25">
      <c r="A520" s="206"/>
      <c r="B520" s="97"/>
      <c r="C520" s="98"/>
      <c r="D520" s="190"/>
      <c r="E520" s="190"/>
      <c r="F520" s="190"/>
      <c r="G520" s="190"/>
      <c r="H520" s="190"/>
    </row>
    <row r="521" spans="1:8" s="14" customFormat="1" x14ac:dyDescent="0.25">
      <c r="A521" s="206"/>
      <c r="B521" s="97"/>
      <c r="C521" s="98"/>
      <c r="D521" s="190"/>
      <c r="E521" s="190"/>
      <c r="F521" s="190"/>
      <c r="G521" s="190"/>
      <c r="H521" s="190"/>
    </row>
    <row r="522" spans="1:8" s="14" customFormat="1" x14ac:dyDescent="0.25">
      <c r="A522" s="206"/>
      <c r="B522" s="97"/>
      <c r="C522" s="98"/>
      <c r="D522" s="190"/>
      <c r="E522" s="190"/>
      <c r="F522" s="190"/>
      <c r="G522" s="190"/>
      <c r="H522" s="190"/>
    </row>
    <row r="523" spans="1:8" s="14" customFormat="1" x14ac:dyDescent="0.25">
      <c r="A523" s="206"/>
      <c r="B523" s="97"/>
      <c r="C523" s="98"/>
      <c r="D523" s="190"/>
      <c r="E523" s="190"/>
      <c r="F523" s="190"/>
      <c r="G523" s="190"/>
      <c r="H523" s="190"/>
    </row>
    <row r="524" spans="1:8" s="14" customFormat="1" x14ac:dyDescent="0.25">
      <c r="A524" s="206"/>
      <c r="B524" s="97"/>
      <c r="C524" s="98"/>
      <c r="D524" s="190"/>
      <c r="E524" s="190"/>
      <c r="F524" s="190"/>
      <c r="G524" s="190"/>
      <c r="H524" s="190"/>
    </row>
    <row r="525" spans="1:8" s="14" customFormat="1" x14ac:dyDescent="0.25">
      <c r="A525" s="206"/>
      <c r="B525" s="97"/>
      <c r="C525" s="98"/>
      <c r="D525" s="190"/>
      <c r="E525" s="190"/>
      <c r="F525" s="190"/>
      <c r="G525" s="190"/>
      <c r="H525" s="190"/>
    </row>
    <row r="526" spans="1:8" s="14" customFormat="1" x14ac:dyDescent="0.25">
      <c r="A526" s="206"/>
      <c r="B526" s="97"/>
      <c r="C526" s="98"/>
      <c r="D526" s="190"/>
      <c r="E526" s="190"/>
      <c r="F526" s="190"/>
      <c r="G526" s="190"/>
      <c r="H526" s="190"/>
    </row>
    <row r="527" spans="1:8" s="14" customFormat="1" x14ac:dyDescent="0.25">
      <c r="A527" s="206"/>
      <c r="B527" s="97"/>
      <c r="C527" s="98"/>
      <c r="D527" s="190"/>
      <c r="E527" s="190"/>
      <c r="F527" s="190"/>
      <c r="G527" s="190"/>
      <c r="H527" s="190"/>
    </row>
    <row r="528" spans="1:8" s="14" customFormat="1" x14ac:dyDescent="0.25">
      <c r="A528" s="206"/>
      <c r="B528" s="97"/>
      <c r="C528" s="98"/>
      <c r="D528" s="190"/>
      <c r="E528" s="190"/>
      <c r="F528" s="190"/>
      <c r="G528" s="190"/>
      <c r="H528" s="190"/>
    </row>
    <row r="529" spans="1:8" s="14" customFormat="1" x14ac:dyDescent="0.25">
      <c r="A529" s="206"/>
      <c r="B529" s="97"/>
      <c r="C529" s="98"/>
      <c r="D529" s="190"/>
      <c r="E529" s="190"/>
      <c r="F529" s="190"/>
      <c r="G529" s="190"/>
      <c r="H529" s="190"/>
    </row>
    <row r="530" spans="1:8" s="14" customFormat="1" x14ac:dyDescent="0.25">
      <c r="A530" s="206"/>
      <c r="B530" s="97"/>
      <c r="C530" s="98"/>
      <c r="D530" s="190"/>
      <c r="E530" s="190"/>
      <c r="F530" s="190"/>
      <c r="G530" s="190"/>
      <c r="H530" s="190"/>
    </row>
    <row r="531" spans="1:8" s="14" customFormat="1" x14ac:dyDescent="0.25">
      <c r="A531" s="206"/>
      <c r="B531" s="97"/>
      <c r="C531" s="98"/>
      <c r="D531" s="190"/>
      <c r="E531" s="190"/>
      <c r="F531" s="190"/>
      <c r="G531" s="190"/>
      <c r="H531" s="190"/>
    </row>
    <row r="532" spans="1:8" s="14" customFormat="1" x14ac:dyDescent="0.25">
      <c r="A532" s="206"/>
      <c r="B532" s="97"/>
      <c r="C532" s="98"/>
      <c r="D532" s="190"/>
      <c r="E532" s="190"/>
      <c r="F532" s="190"/>
      <c r="G532" s="190"/>
      <c r="H532" s="190"/>
    </row>
    <row r="533" spans="1:8" s="14" customFormat="1" x14ac:dyDescent="0.25">
      <c r="A533" s="206"/>
      <c r="B533" s="97"/>
      <c r="C533" s="98"/>
      <c r="D533" s="190"/>
      <c r="E533" s="190"/>
      <c r="F533" s="190"/>
      <c r="G533" s="190"/>
      <c r="H533" s="190"/>
    </row>
    <row r="534" spans="1:8" s="14" customFormat="1" x14ac:dyDescent="0.25">
      <c r="A534" s="206"/>
      <c r="B534" s="97"/>
      <c r="C534" s="98"/>
      <c r="D534" s="190"/>
      <c r="E534" s="190"/>
      <c r="F534" s="190"/>
      <c r="G534" s="190"/>
      <c r="H534" s="190"/>
    </row>
    <row r="535" spans="1:8" s="14" customFormat="1" x14ac:dyDescent="0.25">
      <c r="A535" s="206"/>
      <c r="B535" s="97"/>
      <c r="C535" s="98"/>
      <c r="D535" s="190"/>
      <c r="E535" s="190"/>
      <c r="F535" s="190"/>
      <c r="G535" s="190"/>
      <c r="H535" s="190"/>
    </row>
    <row r="536" spans="1:8" s="14" customFormat="1" x14ac:dyDescent="0.25">
      <c r="A536" s="206"/>
      <c r="B536" s="97"/>
      <c r="C536" s="98"/>
      <c r="D536" s="190"/>
      <c r="E536" s="190"/>
      <c r="F536" s="190"/>
      <c r="G536" s="190"/>
      <c r="H536" s="190"/>
    </row>
    <row r="537" spans="1:8" s="14" customFormat="1" x14ac:dyDescent="0.25">
      <c r="A537" s="206"/>
      <c r="B537" s="97"/>
      <c r="C537" s="98"/>
      <c r="D537" s="190"/>
      <c r="E537" s="190"/>
      <c r="F537" s="190"/>
      <c r="G537" s="190"/>
      <c r="H537" s="190"/>
    </row>
    <row r="538" spans="1:8" s="14" customFormat="1" x14ac:dyDescent="0.25">
      <c r="A538" s="206"/>
      <c r="B538" s="97"/>
      <c r="C538" s="98"/>
      <c r="D538" s="190"/>
      <c r="E538" s="190"/>
      <c r="F538" s="190"/>
      <c r="G538" s="190"/>
      <c r="H538" s="190"/>
    </row>
    <row r="539" spans="1:8" s="14" customFormat="1" x14ac:dyDescent="0.25">
      <c r="A539" s="206"/>
      <c r="B539" s="97"/>
      <c r="C539" s="98"/>
      <c r="D539" s="190"/>
      <c r="E539" s="190"/>
      <c r="F539" s="190"/>
      <c r="G539" s="190"/>
      <c r="H539" s="190"/>
    </row>
    <row r="540" spans="1:8" s="14" customFormat="1" x14ac:dyDescent="0.25">
      <c r="A540" s="206"/>
      <c r="B540" s="97"/>
      <c r="C540" s="98"/>
      <c r="D540" s="190"/>
      <c r="E540" s="190"/>
      <c r="F540" s="190"/>
      <c r="G540" s="190"/>
      <c r="H540" s="190"/>
    </row>
    <row r="541" spans="1:8" s="14" customFormat="1" x14ac:dyDescent="0.25">
      <c r="A541" s="206"/>
      <c r="B541" s="97"/>
      <c r="C541" s="98"/>
      <c r="D541" s="190"/>
      <c r="E541" s="190"/>
      <c r="F541" s="190"/>
      <c r="G541" s="190"/>
      <c r="H541" s="190"/>
    </row>
    <row r="542" spans="1:8" s="14" customFormat="1" x14ac:dyDescent="0.25">
      <c r="A542" s="206"/>
      <c r="B542" s="97"/>
      <c r="C542" s="98"/>
      <c r="D542" s="190"/>
      <c r="E542" s="190"/>
      <c r="F542" s="190"/>
      <c r="G542" s="190"/>
      <c r="H542" s="190"/>
    </row>
    <row r="543" spans="1:8" s="14" customFormat="1" x14ac:dyDescent="0.25">
      <c r="A543" s="206"/>
      <c r="B543" s="97"/>
      <c r="C543" s="98"/>
      <c r="D543" s="190"/>
      <c r="E543" s="190"/>
      <c r="F543" s="190"/>
      <c r="G543" s="190"/>
      <c r="H543" s="190"/>
    </row>
    <row r="544" spans="1:8" s="14" customFormat="1" x14ac:dyDescent="0.25">
      <c r="A544" s="206"/>
      <c r="B544" s="97"/>
      <c r="C544" s="98"/>
      <c r="D544" s="190"/>
      <c r="E544" s="190"/>
      <c r="F544" s="190"/>
      <c r="G544" s="190"/>
      <c r="H544" s="190"/>
    </row>
    <row r="545" spans="1:8" s="14" customFormat="1" x14ac:dyDescent="0.25">
      <c r="A545" s="206"/>
      <c r="B545" s="97"/>
      <c r="C545" s="98"/>
      <c r="D545" s="190"/>
      <c r="E545" s="190"/>
      <c r="F545" s="190"/>
      <c r="G545" s="190"/>
      <c r="H545" s="190"/>
    </row>
    <row r="546" spans="1:8" s="14" customFormat="1" x14ac:dyDescent="0.25">
      <c r="A546" s="206"/>
      <c r="B546" s="97"/>
      <c r="C546" s="98"/>
      <c r="D546" s="190"/>
      <c r="E546" s="190"/>
      <c r="F546" s="190"/>
      <c r="G546" s="190"/>
      <c r="H546" s="190"/>
    </row>
    <row r="547" spans="1:8" s="14" customFormat="1" x14ac:dyDescent="0.25">
      <c r="A547" s="206"/>
      <c r="B547" s="97"/>
      <c r="C547" s="98"/>
      <c r="D547" s="190"/>
      <c r="E547" s="190"/>
      <c r="F547" s="190"/>
      <c r="G547" s="190"/>
      <c r="H547" s="190"/>
    </row>
    <row r="548" spans="1:8" s="14" customFormat="1" x14ac:dyDescent="0.25">
      <c r="A548" s="206"/>
      <c r="B548" s="97"/>
      <c r="C548" s="98"/>
      <c r="D548" s="190"/>
      <c r="E548" s="190"/>
      <c r="F548" s="190"/>
      <c r="G548" s="190"/>
      <c r="H548" s="190"/>
    </row>
    <row r="549" spans="1:8" s="14" customFormat="1" x14ac:dyDescent="0.25">
      <c r="A549" s="206"/>
      <c r="B549" s="97"/>
      <c r="C549" s="98"/>
      <c r="D549" s="190"/>
      <c r="E549" s="190"/>
      <c r="F549" s="190"/>
      <c r="G549" s="190"/>
      <c r="H549" s="190"/>
    </row>
    <row r="550" spans="1:8" s="14" customFormat="1" x14ac:dyDescent="0.25">
      <c r="A550" s="206"/>
      <c r="B550" s="97"/>
      <c r="C550" s="98"/>
      <c r="D550" s="190"/>
      <c r="E550" s="190"/>
      <c r="F550" s="190"/>
      <c r="G550" s="190"/>
      <c r="H550" s="190"/>
    </row>
    <row r="551" spans="1:8" s="14" customFormat="1" x14ac:dyDescent="0.25">
      <c r="A551" s="206"/>
      <c r="B551" s="97"/>
      <c r="C551" s="98"/>
      <c r="D551" s="190"/>
      <c r="E551" s="190"/>
      <c r="F551" s="190"/>
      <c r="G551" s="190"/>
      <c r="H551" s="190"/>
    </row>
    <row r="552" spans="1:8" s="14" customFormat="1" x14ac:dyDescent="0.25">
      <c r="A552" s="206"/>
      <c r="B552" s="97"/>
      <c r="C552" s="98"/>
      <c r="D552" s="190"/>
      <c r="E552" s="190"/>
      <c r="F552" s="190"/>
      <c r="G552" s="190"/>
      <c r="H552" s="190"/>
    </row>
    <row r="553" spans="1:8" s="14" customFormat="1" x14ac:dyDescent="0.25">
      <c r="A553" s="206"/>
      <c r="B553" s="97"/>
      <c r="C553" s="98"/>
      <c r="D553" s="190"/>
      <c r="E553" s="190"/>
      <c r="F553" s="190"/>
      <c r="G553" s="190"/>
      <c r="H553" s="190"/>
    </row>
    <row r="554" spans="1:8" s="14" customFormat="1" x14ac:dyDescent="0.25">
      <c r="A554" s="206"/>
      <c r="B554" s="97"/>
      <c r="C554" s="98"/>
      <c r="D554" s="190"/>
      <c r="E554" s="190"/>
      <c r="F554" s="190"/>
      <c r="G554" s="190"/>
      <c r="H554" s="190"/>
    </row>
    <row r="555" spans="1:8" s="14" customFormat="1" x14ac:dyDescent="0.25">
      <c r="A555" s="206"/>
      <c r="B555" s="97"/>
      <c r="C555" s="98"/>
      <c r="D555" s="190"/>
      <c r="E555" s="190"/>
      <c r="F555" s="190"/>
      <c r="G555" s="190"/>
      <c r="H555" s="190"/>
    </row>
    <row r="556" spans="1:8" s="14" customFormat="1" x14ac:dyDescent="0.25">
      <c r="A556" s="206"/>
      <c r="B556" s="97"/>
      <c r="C556" s="98"/>
      <c r="D556" s="190"/>
      <c r="E556" s="190"/>
      <c r="F556" s="190"/>
      <c r="G556" s="190"/>
      <c r="H556" s="190"/>
    </row>
    <row r="557" spans="1:8" s="14" customFormat="1" x14ac:dyDescent="0.25">
      <c r="A557" s="206"/>
      <c r="B557" s="97"/>
      <c r="C557" s="98"/>
      <c r="D557" s="190"/>
      <c r="E557" s="190"/>
      <c r="F557" s="190"/>
      <c r="G557" s="190"/>
      <c r="H557" s="190"/>
    </row>
    <row r="558" spans="1:8" s="14" customFormat="1" x14ac:dyDescent="0.25">
      <c r="A558" s="206"/>
      <c r="B558" s="97"/>
      <c r="C558" s="98"/>
      <c r="D558" s="190"/>
      <c r="E558" s="190"/>
      <c r="F558" s="190"/>
      <c r="G558" s="190"/>
      <c r="H558" s="190"/>
    </row>
    <row r="559" spans="1:8" s="14" customFormat="1" x14ac:dyDescent="0.25">
      <c r="A559" s="206"/>
      <c r="B559" s="97"/>
      <c r="C559" s="98"/>
      <c r="D559" s="190"/>
      <c r="E559" s="190"/>
      <c r="F559" s="190"/>
      <c r="G559" s="190"/>
      <c r="H559" s="190"/>
    </row>
    <row r="560" spans="1:8" s="14" customFormat="1" x14ac:dyDescent="0.25">
      <c r="A560" s="206"/>
      <c r="B560" s="97"/>
      <c r="C560" s="98"/>
      <c r="D560" s="190"/>
      <c r="E560" s="190"/>
      <c r="F560" s="190"/>
      <c r="G560" s="190"/>
      <c r="H560" s="190"/>
    </row>
    <row r="561" spans="1:8" s="14" customFormat="1" x14ac:dyDescent="0.25">
      <c r="A561" s="206"/>
      <c r="B561" s="97"/>
      <c r="C561" s="98"/>
      <c r="D561" s="190"/>
      <c r="E561" s="190"/>
      <c r="F561" s="190"/>
      <c r="G561" s="190"/>
      <c r="H561" s="190"/>
    </row>
    <row r="562" spans="1:8" s="14" customFormat="1" x14ac:dyDescent="0.25">
      <c r="A562" s="206"/>
      <c r="B562" s="97"/>
      <c r="C562" s="98"/>
      <c r="D562" s="190"/>
      <c r="E562" s="190"/>
      <c r="F562" s="190"/>
      <c r="G562" s="190"/>
      <c r="H562" s="190"/>
    </row>
    <row r="563" spans="1:8" s="14" customFormat="1" x14ac:dyDescent="0.25">
      <c r="A563" s="206"/>
      <c r="B563" s="97"/>
      <c r="C563" s="98"/>
      <c r="D563" s="190"/>
      <c r="E563" s="190"/>
      <c r="F563" s="190"/>
      <c r="G563" s="190"/>
      <c r="H563" s="190"/>
    </row>
    <row r="564" spans="1:8" s="14" customFormat="1" x14ac:dyDescent="0.25">
      <c r="A564" s="206"/>
      <c r="B564" s="97"/>
      <c r="C564" s="98"/>
      <c r="D564" s="190"/>
      <c r="E564" s="190"/>
      <c r="F564" s="190"/>
      <c r="G564" s="190"/>
      <c r="H564" s="190"/>
    </row>
    <row r="565" spans="1:8" s="14" customFormat="1" x14ac:dyDescent="0.25">
      <c r="A565" s="206"/>
      <c r="B565" s="97"/>
      <c r="C565" s="98"/>
      <c r="D565" s="190"/>
      <c r="E565" s="190"/>
      <c r="F565" s="190"/>
      <c r="G565" s="190"/>
      <c r="H565" s="190"/>
    </row>
    <row r="566" spans="1:8" s="14" customFormat="1" x14ac:dyDescent="0.25">
      <c r="A566" s="206"/>
      <c r="B566" s="97"/>
      <c r="C566" s="98"/>
      <c r="D566" s="190"/>
      <c r="E566" s="190"/>
      <c r="F566" s="190"/>
      <c r="G566" s="190"/>
      <c r="H566" s="190"/>
    </row>
    <row r="567" spans="1:8" s="14" customFormat="1" x14ac:dyDescent="0.25">
      <c r="A567" s="206"/>
      <c r="B567" s="97"/>
      <c r="C567" s="98"/>
      <c r="D567" s="190"/>
      <c r="E567" s="190"/>
      <c r="F567" s="190"/>
      <c r="G567" s="190"/>
      <c r="H567" s="190"/>
    </row>
    <row r="568" spans="1:8" s="14" customFormat="1" x14ac:dyDescent="0.25">
      <c r="A568" s="206"/>
      <c r="B568" s="97"/>
      <c r="C568" s="98"/>
      <c r="D568" s="190"/>
      <c r="E568" s="190"/>
      <c r="F568" s="190"/>
      <c r="G568" s="190"/>
      <c r="H568" s="190"/>
    </row>
    <row r="569" spans="1:8" s="14" customFormat="1" x14ac:dyDescent="0.25">
      <c r="A569" s="206"/>
      <c r="B569" s="97"/>
      <c r="C569" s="98"/>
      <c r="D569" s="190"/>
      <c r="E569" s="190"/>
      <c r="F569" s="190"/>
      <c r="G569" s="190"/>
      <c r="H569" s="190"/>
    </row>
    <row r="570" spans="1:8" s="14" customFormat="1" x14ac:dyDescent="0.25">
      <c r="A570" s="206"/>
      <c r="B570" s="97"/>
      <c r="C570" s="98"/>
      <c r="D570" s="190"/>
      <c r="E570" s="190"/>
      <c r="F570" s="190"/>
      <c r="G570" s="190"/>
      <c r="H570" s="190"/>
    </row>
    <row r="571" spans="1:8" s="14" customFormat="1" x14ac:dyDescent="0.25">
      <c r="A571" s="206"/>
      <c r="B571" s="97"/>
      <c r="C571" s="98"/>
      <c r="D571" s="190"/>
      <c r="E571" s="190"/>
      <c r="F571" s="190"/>
      <c r="G571" s="190"/>
      <c r="H571" s="190"/>
    </row>
    <row r="572" spans="1:8" s="14" customFormat="1" x14ac:dyDescent="0.25">
      <c r="A572" s="206"/>
      <c r="B572" s="97"/>
      <c r="C572" s="98"/>
      <c r="D572" s="190"/>
      <c r="E572" s="190"/>
      <c r="F572" s="190"/>
      <c r="G572" s="190"/>
      <c r="H572" s="190"/>
    </row>
    <row r="573" spans="1:8" s="14" customFormat="1" x14ac:dyDescent="0.25">
      <c r="A573" s="206"/>
      <c r="B573" s="97"/>
      <c r="C573" s="98"/>
      <c r="D573" s="190"/>
      <c r="E573" s="190"/>
      <c r="F573" s="190"/>
      <c r="G573" s="190"/>
      <c r="H573" s="190"/>
    </row>
    <row r="574" spans="1:8" s="14" customFormat="1" x14ac:dyDescent="0.25">
      <c r="A574" s="206"/>
      <c r="B574" s="97"/>
      <c r="C574" s="98"/>
      <c r="D574" s="190"/>
      <c r="E574" s="190"/>
      <c r="F574" s="190"/>
      <c r="G574" s="190"/>
      <c r="H574" s="190"/>
    </row>
    <row r="575" spans="1:8" s="14" customFormat="1" x14ac:dyDescent="0.25">
      <c r="A575" s="206"/>
      <c r="B575" s="97"/>
      <c r="C575" s="98"/>
      <c r="D575" s="190"/>
      <c r="E575" s="190"/>
      <c r="F575" s="190"/>
      <c r="G575" s="190"/>
      <c r="H575" s="190"/>
    </row>
    <row r="576" spans="1:8" s="14" customFormat="1" x14ac:dyDescent="0.25">
      <c r="A576" s="206"/>
      <c r="B576" s="97"/>
      <c r="C576" s="98"/>
      <c r="D576" s="190"/>
      <c r="E576" s="190"/>
      <c r="F576" s="190"/>
      <c r="G576" s="190"/>
      <c r="H576" s="190"/>
    </row>
    <row r="577" spans="1:8" s="14" customFormat="1" x14ac:dyDescent="0.25">
      <c r="A577" s="206"/>
      <c r="B577" s="97"/>
      <c r="C577" s="98"/>
      <c r="D577" s="190"/>
      <c r="E577" s="190"/>
      <c r="F577" s="190"/>
      <c r="G577" s="190"/>
      <c r="H577" s="190"/>
    </row>
    <row r="578" spans="1:8" s="14" customFormat="1" x14ac:dyDescent="0.25">
      <c r="A578" s="206"/>
      <c r="B578" s="97"/>
      <c r="C578" s="98"/>
      <c r="D578" s="190"/>
      <c r="E578" s="190"/>
      <c r="F578" s="190"/>
      <c r="G578" s="190"/>
      <c r="H578" s="190"/>
    </row>
    <row r="579" spans="1:8" s="14" customFormat="1" x14ac:dyDescent="0.25">
      <c r="A579" s="206"/>
      <c r="B579" s="97"/>
      <c r="C579" s="98"/>
      <c r="D579" s="190"/>
      <c r="E579" s="190"/>
      <c r="F579" s="190"/>
      <c r="G579" s="190"/>
      <c r="H579" s="190"/>
    </row>
    <row r="580" spans="1:8" s="14" customFormat="1" x14ac:dyDescent="0.25">
      <c r="A580" s="206"/>
      <c r="B580" s="97"/>
      <c r="C580" s="98"/>
      <c r="D580" s="190"/>
      <c r="E580" s="190"/>
      <c r="F580" s="190"/>
      <c r="G580" s="190"/>
      <c r="H580" s="190"/>
    </row>
    <row r="581" spans="1:8" s="14" customFormat="1" x14ac:dyDescent="0.25">
      <c r="A581" s="206"/>
      <c r="B581" s="97"/>
      <c r="C581" s="98"/>
      <c r="D581" s="190"/>
      <c r="E581" s="190"/>
      <c r="F581" s="190"/>
      <c r="G581" s="190"/>
      <c r="H581" s="190"/>
    </row>
    <row r="582" spans="1:8" s="14" customFormat="1" x14ac:dyDescent="0.25">
      <c r="A582" s="206"/>
      <c r="B582" s="97"/>
      <c r="C582" s="98"/>
      <c r="D582" s="190"/>
      <c r="E582" s="190"/>
      <c r="F582" s="190"/>
      <c r="G582" s="190"/>
      <c r="H582" s="190"/>
    </row>
    <row r="583" spans="1:8" s="14" customFormat="1" x14ac:dyDescent="0.25">
      <c r="A583" s="206"/>
      <c r="B583" s="97"/>
      <c r="C583" s="98"/>
      <c r="D583" s="190"/>
      <c r="E583" s="190"/>
      <c r="F583" s="190"/>
      <c r="G583" s="190"/>
      <c r="H583" s="190"/>
    </row>
    <row r="584" spans="1:8" s="14" customFormat="1" x14ac:dyDescent="0.25">
      <c r="A584" s="206"/>
      <c r="B584" s="97"/>
      <c r="C584" s="98"/>
      <c r="D584" s="190"/>
      <c r="E584" s="190"/>
      <c r="F584" s="190"/>
      <c r="G584" s="190"/>
      <c r="H584" s="190"/>
    </row>
    <row r="585" spans="1:8" s="14" customFormat="1" x14ac:dyDescent="0.25">
      <c r="A585" s="206"/>
      <c r="B585" s="97"/>
      <c r="C585" s="98"/>
      <c r="D585" s="190"/>
      <c r="E585" s="190"/>
      <c r="F585" s="190"/>
      <c r="G585" s="190"/>
      <c r="H585" s="190"/>
    </row>
    <row r="586" spans="1:8" s="14" customFormat="1" x14ac:dyDescent="0.25">
      <c r="A586" s="206"/>
      <c r="B586" s="97"/>
      <c r="C586" s="98"/>
      <c r="D586" s="190"/>
      <c r="E586" s="190"/>
      <c r="F586" s="190"/>
      <c r="G586" s="190"/>
      <c r="H586" s="190"/>
    </row>
    <row r="587" spans="1:8" s="14" customFormat="1" x14ac:dyDescent="0.25">
      <c r="A587" s="206"/>
      <c r="B587" s="97"/>
      <c r="C587" s="98"/>
      <c r="D587" s="190"/>
      <c r="E587" s="190"/>
      <c r="F587" s="190"/>
      <c r="G587" s="190"/>
      <c r="H587" s="190"/>
    </row>
    <row r="588" spans="1:8" s="14" customFormat="1" x14ac:dyDescent="0.25">
      <c r="A588" s="206"/>
      <c r="B588" s="97"/>
      <c r="C588" s="98"/>
      <c r="D588" s="190"/>
      <c r="E588" s="190"/>
      <c r="F588" s="190"/>
      <c r="G588" s="190"/>
      <c r="H588" s="190"/>
    </row>
    <row r="589" spans="1:8" s="14" customFormat="1" x14ac:dyDescent="0.25">
      <c r="A589" s="206"/>
      <c r="B589" s="97"/>
      <c r="C589" s="98"/>
      <c r="D589" s="190"/>
      <c r="E589" s="190"/>
      <c r="F589" s="190"/>
      <c r="G589" s="190"/>
      <c r="H589" s="190"/>
    </row>
    <row r="590" spans="1:8" s="14" customFormat="1" x14ac:dyDescent="0.25">
      <c r="A590" s="206"/>
      <c r="B590" s="97"/>
      <c r="C590" s="98"/>
      <c r="D590" s="190"/>
      <c r="E590" s="190"/>
      <c r="F590" s="190"/>
      <c r="G590" s="190"/>
      <c r="H590" s="190"/>
    </row>
    <row r="591" spans="1:8" s="14" customFormat="1" x14ac:dyDescent="0.25">
      <c r="A591" s="206"/>
      <c r="B591" s="97"/>
      <c r="C591" s="98"/>
      <c r="D591" s="190"/>
      <c r="E591" s="190"/>
      <c r="F591" s="190"/>
      <c r="G591" s="190"/>
      <c r="H591" s="190"/>
    </row>
    <row r="592" spans="1:8" s="14" customFormat="1" x14ac:dyDescent="0.25">
      <c r="A592" s="206"/>
      <c r="B592" s="97"/>
      <c r="C592" s="98"/>
      <c r="D592" s="190"/>
      <c r="E592" s="190"/>
      <c r="F592" s="190"/>
      <c r="G592" s="190"/>
      <c r="H592" s="190"/>
    </row>
    <row r="593" spans="1:8" s="14" customFormat="1" x14ac:dyDescent="0.25">
      <c r="A593" s="206"/>
      <c r="B593" s="97"/>
      <c r="C593" s="98"/>
      <c r="D593" s="190"/>
      <c r="E593" s="190"/>
      <c r="F593" s="190"/>
      <c r="G593" s="190"/>
      <c r="H593" s="190"/>
    </row>
    <row r="594" spans="1:8" s="14" customFormat="1" x14ac:dyDescent="0.25">
      <c r="A594" s="206"/>
      <c r="B594" s="97"/>
      <c r="C594" s="98"/>
      <c r="D594" s="190"/>
      <c r="E594" s="190"/>
      <c r="F594" s="190"/>
      <c r="G594" s="190"/>
      <c r="H594" s="190"/>
    </row>
    <row r="595" spans="1:8" s="14" customFormat="1" x14ac:dyDescent="0.25">
      <c r="A595" s="206"/>
      <c r="B595" s="97"/>
      <c r="C595" s="98"/>
      <c r="D595" s="190"/>
      <c r="E595" s="190"/>
      <c r="F595" s="190"/>
      <c r="G595" s="190"/>
      <c r="H595" s="190"/>
    </row>
    <row r="596" spans="1:8" s="14" customFormat="1" x14ac:dyDescent="0.25">
      <c r="A596" s="206"/>
      <c r="B596" s="97"/>
      <c r="C596" s="98"/>
      <c r="D596" s="190"/>
      <c r="E596" s="190"/>
      <c r="F596" s="190"/>
      <c r="G596" s="190"/>
      <c r="H596" s="190"/>
    </row>
    <row r="597" spans="1:8" s="14" customFormat="1" x14ac:dyDescent="0.25">
      <c r="A597" s="206"/>
      <c r="B597" s="97"/>
      <c r="C597" s="98"/>
      <c r="D597" s="190"/>
      <c r="E597" s="190"/>
      <c r="F597" s="190"/>
      <c r="G597" s="190"/>
      <c r="H597" s="190"/>
    </row>
    <row r="598" spans="1:8" s="14" customFormat="1" x14ac:dyDescent="0.25">
      <c r="A598" s="206"/>
      <c r="B598" s="97"/>
      <c r="C598" s="98"/>
      <c r="D598" s="190"/>
      <c r="E598" s="190"/>
      <c r="F598" s="190"/>
      <c r="G598" s="190"/>
      <c r="H598" s="190"/>
    </row>
    <row r="599" spans="1:8" s="14" customFormat="1" x14ac:dyDescent="0.25">
      <c r="A599" s="206"/>
      <c r="B599" s="97"/>
      <c r="C599" s="98"/>
      <c r="D599" s="190"/>
      <c r="E599" s="190"/>
      <c r="F599" s="190"/>
      <c r="G599" s="190"/>
      <c r="H599" s="190"/>
    </row>
    <row r="600" spans="1:8" s="14" customFormat="1" x14ac:dyDescent="0.25">
      <c r="A600" s="206"/>
      <c r="B600" s="97"/>
      <c r="C600" s="98"/>
      <c r="D600" s="190"/>
      <c r="E600" s="190"/>
      <c r="F600" s="190"/>
      <c r="G600" s="190"/>
      <c r="H600" s="190"/>
    </row>
    <row r="601" spans="1:8" s="14" customFormat="1" x14ac:dyDescent="0.25">
      <c r="A601" s="206"/>
      <c r="B601" s="97"/>
      <c r="C601" s="98"/>
      <c r="D601" s="190"/>
      <c r="E601" s="190"/>
      <c r="F601" s="190"/>
      <c r="G601" s="190"/>
      <c r="H601" s="190"/>
    </row>
    <row r="602" spans="1:8" s="14" customFormat="1" x14ac:dyDescent="0.25">
      <c r="A602" s="206"/>
      <c r="B602" s="97"/>
      <c r="C602" s="98"/>
      <c r="D602" s="190"/>
      <c r="E602" s="190"/>
      <c r="F602" s="190"/>
      <c r="G602" s="190"/>
      <c r="H602" s="190"/>
    </row>
    <row r="603" spans="1:8" s="14" customFormat="1" x14ac:dyDescent="0.25">
      <c r="A603" s="206"/>
      <c r="B603" s="97"/>
      <c r="C603" s="98"/>
      <c r="D603" s="190"/>
      <c r="E603" s="190"/>
      <c r="F603" s="190"/>
      <c r="G603" s="190"/>
      <c r="H603" s="190"/>
    </row>
    <row r="604" spans="1:8" s="14" customFormat="1" x14ac:dyDescent="0.25">
      <c r="A604" s="206"/>
      <c r="B604" s="97"/>
      <c r="C604" s="98"/>
      <c r="D604" s="190"/>
      <c r="E604" s="190"/>
      <c r="F604" s="190"/>
      <c r="G604" s="190"/>
      <c r="H604" s="190"/>
    </row>
    <row r="605" spans="1:8" s="14" customFormat="1" x14ac:dyDescent="0.25">
      <c r="A605" s="206"/>
      <c r="B605" s="97"/>
      <c r="C605" s="98"/>
      <c r="D605" s="190"/>
      <c r="E605" s="190"/>
      <c r="F605" s="190"/>
      <c r="G605" s="190"/>
      <c r="H605" s="190"/>
    </row>
    <row r="606" spans="1:8" s="14" customFormat="1" x14ac:dyDescent="0.25">
      <c r="A606" s="206"/>
      <c r="B606" s="97"/>
      <c r="C606" s="98"/>
      <c r="D606" s="190"/>
      <c r="E606" s="190"/>
      <c r="F606" s="190"/>
      <c r="G606" s="190"/>
      <c r="H606" s="190"/>
    </row>
    <row r="607" spans="1:8" s="14" customFormat="1" x14ac:dyDescent="0.25">
      <c r="A607" s="206"/>
      <c r="B607" s="97"/>
      <c r="C607" s="98"/>
      <c r="D607" s="190"/>
      <c r="E607" s="190"/>
      <c r="F607" s="190"/>
      <c r="G607" s="190"/>
      <c r="H607" s="190"/>
    </row>
    <row r="608" spans="1:8" s="14" customFormat="1" x14ac:dyDescent="0.25">
      <c r="A608" s="206"/>
      <c r="B608" s="97"/>
      <c r="C608" s="98"/>
      <c r="D608" s="190"/>
      <c r="E608" s="190"/>
      <c r="F608" s="190"/>
      <c r="G608" s="190"/>
      <c r="H608" s="190"/>
    </row>
    <row r="609" spans="1:8" s="14" customFormat="1" x14ac:dyDescent="0.25">
      <c r="A609" s="206"/>
      <c r="B609" s="97"/>
      <c r="C609" s="98"/>
      <c r="D609" s="190"/>
      <c r="E609" s="190"/>
      <c r="F609" s="190"/>
      <c r="G609" s="190"/>
      <c r="H609" s="190"/>
    </row>
    <row r="610" spans="1:8" s="14" customFormat="1" x14ac:dyDescent="0.25">
      <c r="A610" s="206"/>
      <c r="B610" s="97"/>
      <c r="C610" s="98"/>
      <c r="D610" s="190"/>
      <c r="E610" s="190"/>
      <c r="F610" s="190"/>
      <c r="G610" s="190"/>
      <c r="H610" s="190"/>
    </row>
    <row r="611" spans="1:8" s="14" customFormat="1" x14ac:dyDescent="0.25">
      <c r="A611" s="206"/>
      <c r="B611" s="97"/>
      <c r="C611" s="98"/>
      <c r="D611" s="190"/>
      <c r="E611" s="190"/>
      <c r="F611" s="190"/>
      <c r="G611" s="190"/>
      <c r="H611" s="190"/>
    </row>
    <row r="612" spans="1:8" s="14" customFormat="1" x14ac:dyDescent="0.25">
      <c r="A612" s="206"/>
      <c r="B612" s="97"/>
      <c r="C612" s="98"/>
      <c r="D612" s="190"/>
      <c r="E612" s="190"/>
      <c r="F612" s="190"/>
      <c r="G612" s="190"/>
      <c r="H612" s="190"/>
    </row>
    <row r="613" spans="1:8" s="14" customFormat="1" x14ac:dyDescent="0.25">
      <c r="A613" s="206"/>
      <c r="B613" s="97"/>
      <c r="C613" s="98"/>
      <c r="D613" s="190"/>
      <c r="E613" s="190"/>
      <c r="F613" s="190"/>
      <c r="G613" s="190"/>
      <c r="H613" s="190"/>
    </row>
    <row r="614" spans="1:8" s="14" customFormat="1" x14ac:dyDescent="0.25">
      <c r="A614" s="206"/>
      <c r="B614" s="97"/>
      <c r="C614" s="98"/>
      <c r="D614" s="190"/>
      <c r="E614" s="190"/>
      <c r="F614" s="190"/>
      <c r="G614" s="190"/>
      <c r="H614" s="190"/>
    </row>
    <row r="615" spans="1:8" s="14" customFormat="1" x14ac:dyDescent="0.25">
      <c r="A615" s="206"/>
      <c r="B615" s="97"/>
      <c r="C615" s="98"/>
      <c r="D615" s="190"/>
      <c r="E615" s="190"/>
      <c r="F615" s="190"/>
      <c r="G615" s="190"/>
      <c r="H615" s="190"/>
    </row>
    <row r="616" spans="1:8" s="14" customFormat="1" x14ac:dyDescent="0.25">
      <c r="A616" s="206"/>
      <c r="B616" s="97"/>
      <c r="C616" s="98"/>
      <c r="D616" s="190"/>
      <c r="E616" s="190"/>
      <c r="F616" s="190"/>
      <c r="G616" s="190"/>
      <c r="H616" s="190"/>
    </row>
    <row r="617" spans="1:8" s="14" customFormat="1" x14ac:dyDescent="0.25">
      <c r="A617" s="206"/>
      <c r="B617" s="97"/>
      <c r="C617" s="98"/>
      <c r="D617" s="190"/>
      <c r="E617" s="190"/>
      <c r="F617" s="190"/>
      <c r="G617" s="190"/>
      <c r="H617" s="190"/>
    </row>
    <row r="618" spans="1:8" s="14" customFormat="1" x14ac:dyDescent="0.25">
      <c r="A618" s="206"/>
      <c r="B618" s="97"/>
      <c r="C618" s="98"/>
      <c r="D618" s="190"/>
      <c r="E618" s="190"/>
      <c r="F618" s="190"/>
      <c r="G618" s="190"/>
      <c r="H618" s="190"/>
    </row>
    <row r="619" spans="1:8" s="14" customFormat="1" x14ac:dyDescent="0.25">
      <c r="A619" s="206"/>
      <c r="B619" s="97"/>
      <c r="C619" s="98"/>
      <c r="D619" s="190"/>
      <c r="E619" s="190"/>
      <c r="F619" s="190"/>
      <c r="G619" s="190"/>
      <c r="H619" s="190"/>
    </row>
    <row r="620" spans="1:8" s="14" customFormat="1" x14ac:dyDescent="0.25">
      <c r="A620" s="206"/>
      <c r="B620" s="97"/>
      <c r="C620" s="98"/>
      <c r="D620" s="190"/>
      <c r="E620" s="190"/>
      <c r="F620" s="190"/>
      <c r="G620" s="190"/>
      <c r="H620" s="190"/>
    </row>
    <row r="621" spans="1:8" s="14" customFormat="1" x14ac:dyDescent="0.25">
      <c r="A621" s="206"/>
      <c r="B621" s="97"/>
      <c r="C621" s="98"/>
      <c r="D621" s="190"/>
      <c r="E621" s="190"/>
      <c r="F621" s="190"/>
      <c r="G621" s="190"/>
      <c r="H621" s="190"/>
    </row>
    <row r="622" spans="1:8" s="14" customFormat="1" x14ac:dyDescent="0.25">
      <c r="A622" s="206"/>
      <c r="B622" s="97"/>
      <c r="C622" s="98"/>
      <c r="D622" s="190"/>
      <c r="E622" s="190"/>
      <c r="F622" s="190"/>
      <c r="G622" s="190"/>
      <c r="H622" s="190"/>
    </row>
    <row r="623" spans="1:8" s="14" customFormat="1" x14ac:dyDescent="0.25">
      <c r="A623" s="206"/>
      <c r="B623" s="97"/>
      <c r="C623" s="98"/>
      <c r="D623" s="190"/>
      <c r="E623" s="190"/>
      <c r="F623" s="190"/>
      <c r="G623" s="190"/>
      <c r="H623" s="190"/>
    </row>
    <row r="624" spans="1:8" s="14" customFormat="1" x14ac:dyDescent="0.25">
      <c r="A624" s="206"/>
      <c r="B624" s="97"/>
      <c r="C624" s="98"/>
      <c r="D624" s="190"/>
      <c r="E624" s="190"/>
      <c r="F624" s="190"/>
      <c r="G624" s="190"/>
      <c r="H624" s="190"/>
    </row>
    <row r="625" spans="1:8" s="14" customFormat="1" x14ac:dyDescent="0.25">
      <c r="A625" s="206"/>
      <c r="B625" s="97"/>
      <c r="C625" s="98"/>
      <c r="D625" s="190"/>
      <c r="E625" s="190"/>
      <c r="F625" s="190"/>
      <c r="G625" s="190"/>
      <c r="H625" s="190"/>
    </row>
    <row r="626" spans="1:8" s="14" customFormat="1" x14ac:dyDescent="0.25">
      <c r="A626" s="206"/>
      <c r="B626" s="97"/>
      <c r="C626" s="98"/>
      <c r="D626" s="190"/>
      <c r="E626" s="190"/>
      <c r="F626" s="190"/>
      <c r="G626" s="190"/>
      <c r="H626" s="190"/>
    </row>
    <row r="627" spans="1:8" s="14" customFormat="1" x14ac:dyDescent="0.25">
      <c r="A627" s="206"/>
      <c r="B627" s="97"/>
      <c r="C627" s="98"/>
      <c r="D627" s="190"/>
      <c r="E627" s="190"/>
      <c r="F627" s="190"/>
      <c r="G627" s="190"/>
      <c r="H627" s="190"/>
    </row>
    <row r="628" spans="1:8" s="14" customFormat="1" x14ac:dyDescent="0.25">
      <c r="A628" s="206"/>
      <c r="B628" s="97"/>
      <c r="C628" s="98"/>
      <c r="D628" s="190"/>
      <c r="E628" s="190"/>
      <c r="F628" s="190"/>
      <c r="G628" s="190"/>
      <c r="H628" s="190"/>
    </row>
    <row r="629" spans="1:8" s="14" customFormat="1" x14ac:dyDescent="0.25">
      <c r="A629" s="206"/>
      <c r="B629" s="97"/>
      <c r="C629" s="98"/>
      <c r="D629" s="190"/>
      <c r="E629" s="190"/>
      <c r="F629" s="190"/>
      <c r="G629" s="190"/>
      <c r="H629" s="190"/>
    </row>
    <row r="630" spans="1:8" s="14" customFormat="1" x14ac:dyDescent="0.25">
      <c r="A630" s="206"/>
      <c r="B630" s="97"/>
      <c r="C630" s="98"/>
      <c r="D630" s="190"/>
      <c r="E630" s="190"/>
      <c r="F630" s="190"/>
      <c r="G630" s="190"/>
      <c r="H630" s="190"/>
    </row>
    <row r="631" spans="1:8" s="14" customFormat="1" x14ac:dyDescent="0.25">
      <c r="A631" s="206"/>
      <c r="B631" s="97"/>
      <c r="C631" s="98"/>
      <c r="D631" s="190"/>
      <c r="E631" s="190"/>
      <c r="F631" s="190"/>
      <c r="G631" s="190"/>
      <c r="H631" s="190"/>
    </row>
    <row r="632" spans="1:8" s="14" customFormat="1" x14ac:dyDescent="0.25">
      <c r="A632" s="206"/>
      <c r="B632" s="97"/>
      <c r="C632" s="98"/>
      <c r="D632" s="190"/>
      <c r="E632" s="190"/>
      <c r="F632" s="190"/>
      <c r="G632" s="190"/>
      <c r="H632" s="190"/>
    </row>
    <row r="633" spans="1:8" s="14" customFormat="1" x14ac:dyDescent="0.25">
      <c r="A633" s="206"/>
      <c r="B633" s="97"/>
      <c r="C633" s="98"/>
      <c r="D633" s="190"/>
      <c r="E633" s="190"/>
      <c r="F633" s="190"/>
      <c r="G633" s="190"/>
      <c r="H633" s="190"/>
    </row>
    <row r="634" spans="1:8" s="14" customFormat="1" x14ac:dyDescent="0.25">
      <c r="A634" s="206"/>
      <c r="B634" s="97"/>
      <c r="C634" s="98"/>
      <c r="D634" s="190"/>
      <c r="E634" s="190"/>
      <c r="F634" s="190"/>
      <c r="G634" s="190"/>
      <c r="H634" s="190"/>
    </row>
    <row r="635" spans="1:8" s="14" customFormat="1" x14ac:dyDescent="0.25">
      <c r="A635" s="206"/>
      <c r="B635" s="97"/>
      <c r="C635" s="98"/>
      <c r="D635" s="190"/>
      <c r="E635" s="190"/>
      <c r="F635" s="190"/>
      <c r="G635" s="190"/>
      <c r="H635" s="190"/>
    </row>
    <row r="636" spans="1:8" s="14" customFormat="1" x14ac:dyDescent="0.25">
      <c r="A636" s="206"/>
      <c r="B636" s="97"/>
      <c r="C636" s="98"/>
      <c r="D636" s="190"/>
      <c r="E636" s="190"/>
      <c r="F636" s="190"/>
      <c r="G636" s="190"/>
      <c r="H636" s="190"/>
    </row>
    <row r="637" spans="1:8" s="14" customFormat="1" x14ac:dyDescent="0.25">
      <c r="A637" s="206"/>
      <c r="B637" s="97"/>
      <c r="C637" s="98"/>
      <c r="D637" s="190"/>
      <c r="E637" s="190"/>
      <c r="F637" s="190"/>
      <c r="G637" s="190"/>
      <c r="H637" s="190"/>
    </row>
    <row r="638" spans="1:8" s="14" customFormat="1" x14ac:dyDescent="0.25">
      <c r="A638" s="206"/>
      <c r="B638" s="97"/>
      <c r="C638" s="98"/>
      <c r="D638" s="190"/>
      <c r="E638" s="190"/>
      <c r="F638" s="190"/>
      <c r="G638" s="190"/>
      <c r="H638" s="190"/>
    </row>
    <row r="639" spans="1:8" s="14" customFormat="1" x14ac:dyDescent="0.25">
      <c r="A639" s="206"/>
      <c r="B639" s="97"/>
      <c r="C639" s="98"/>
      <c r="D639" s="190"/>
      <c r="E639" s="190"/>
      <c r="F639" s="190"/>
      <c r="G639" s="190"/>
      <c r="H639" s="190"/>
    </row>
    <row r="640" spans="1:8" s="14" customFormat="1" x14ac:dyDescent="0.25">
      <c r="A640" s="206"/>
      <c r="B640" s="97"/>
      <c r="C640" s="98"/>
      <c r="D640" s="190"/>
      <c r="E640" s="190"/>
      <c r="F640" s="190"/>
      <c r="G640" s="190"/>
      <c r="H640" s="190"/>
    </row>
    <row r="641" spans="1:8" s="14" customFormat="1" x14ac:dyDescent="0.25">
      <c r="A641" s="206"/>
      <c r="B641" s="97"/>
      <c r="C641" s="98"/>
      <c r="D641" s="190"/>
      <c r="E641" s="190"/>
      <c r="F641" s="190"/>
      <c r="G641" s="190"/>
      <c r="H641" s="190"/>
    </row>
    <row r="642" spans="1:8" s="14" customFormat="1" x14ac:dyDescent="0.25">
      <c r="A642" s="206"/>
      <c r="B642" s="97"/>
      <c r="C642" s="98"/>
      <c r="D642" s="190"/>
      <c r="E642" s="190"/>
      <c r="F642" s="190"/>
      <c r="G642" s="190"/>
      <c r="H642" s="190"/>
    </row>
    <row r="643" spans="1:8" s="14" customFormat="1" x14ac:dyDescent="0.25">
      <c r="A643" s="206"/>
      <c r="B643" s="97"/>
      <c r="C643" s="98"/>
      <c r="D643" s="190"/>
      <c r="E643" s="190"/>
      <c r="F643" s="190"/>
      <c r="G643" s="190"/>
      <c r="H643" s="190"/>
    </row>
    <row r="644" spans="1:8" s="14" customFormat="1" x14ac:dyDescent="0.25">
      <c r="A644" s="206"/>
      <c r="B644" s="97"/>
      <c r="C644" s="98"/>
      <c r="D644" s="190"/>
      <c r="E644" s="190"/>
      <c r="F644" s="190"/>
      <c r="G644" s="190"/>
      <c r="H644" s="190"/>
    </row>
    <row r="645" spans="1:8" s="14" customFormat="1" x14ac:dyDescent="0.25">
      <c r="A645" s="206"/>
      <c r="B645" s="97"/>
      <c r="C645" s="98"/>
      <c r="D645" s="190"/>
      <c r="E645" s="190"/>
      <c r="F645" s="190"/>
      <c r="G645" s="190"/>
      <c r="H645" s="190"/>
    </row>
    <row r="646" spans="1:8" s="14" customFormat="1" x14ac:dyDescent="0.25">
      <c r="A646" s="206"/>
      <c r="B646" s="97"/>
      <c r="C646" s="98"/>
      <c r="D646" s="190"/>
      <c r="E646" s="190"/>
      <c r="F646" s="190"/>
      <c r="G646" s="190"/>
      <c r="H646" s="190"/>
    </row>
    <row r="647" spans="1:8" s="14" customFormat="1" x14ac:dyDescent="0.25">
      <c r="A647" s="206"/>
      <c r="B647" s="97"/>
      <c r="C647" s="98"/>
      <c r="D647" s="190"/>
      <c r="E647" s="190"/>
      <c r="F647" s="190"/>
      <c r="G647" s="190"/>
      <c r="H647" s="190"/>
    </row>
    <row r="648" spans="1:8" s="14" customFormat="1" x14ac:dyDescent="0.25">
      <c r="A648" s="206"/>
      <c r="B648" s="97"/>
      <c r="C648" s="98"/>
      <c r="D648" s="190"/>
      <c r="E648" s="190"/>
      <c r="F648" s="190"/>
      <c r="G648" s="190"/>
      <c r="H648" s="190"/>
    </row>
    <row r="649" spans="1:8" s="14" customFormat="1" x14ac:dyDescent="0.25">
      <c r="A649" s="206"/>
      <c r="B649" s="97"/>
      <c r="C649" s="98"/>
      <c r="D649" s="190"/>
      <c r="E649" s="190"/>
      <c r="F649" s="190"/>
      <c r="G649" s="190"/>
      <c r="H649" s="190"/>
    </row>
    <row r="650" spans="1:8" s="14" customFormat="1" x14ac:dyDescent="0.25">
      <c r="A650" s="206"/>
      <c r="B650" s="97"/>
      <c r="C650" s="98"/>
      <c r="D650" s="190"/>
      <c r="E650" s="190"/>
      <c r="F650" s="190"/>
      <c r="G650" s="190"/>
      <c r="H650" s="190"/>
    </row>
    <row r="651" spans="1:8" s="14" customFormat="1" x14ac:dyDescent="0.25">
      <c r="A651" s="206"/>
      <c r="B651" s="97"/>
      <c r="C651" s="98"/>
      <c r="D651" s="190"/>
      <c r="E651" s="190"/>
      <c r="F651" s="190"/>
      <c r="G651" s="190"/>
      <c r="H651" s="190"/>
    </row>
    <row r="652" spans="1:8" s="14" customFormat="1" x14ac:dyDescent="0.25">
      <c r="A652" s="206"/>
      <c r="B652" s="97"/>
      <c r="C652" s="98"/>
      <c r="D652" s="190"/>
      <c r="E652" s="190"/>
      <c r="F652" s="190"/>
      <c r="G652" s="190"/>
      <c r="H652" s="190"/>
    </row>
    <row r="653" spans="1:8" s="14" customFormat="1" x14ac:dyDescent="0.25">
      <c r="A653" s="206"/>
      <c r="B653" s="97"/>
      <c r="C653" s="98"/>
      <c r="D653" s="190"/>
      <c r="E653" s="190"/>
      <c r="F653" s="190"/>
      <c r="G653" s="190"/>
      <c r="H653" s="190"/>
    </row>
    <row r="654" spans="1:8" s="14" customFormat="1" x14ac:dyDescent="0.25">
      <c r="A654" s="206"/>
      <c r="B654" s="97"/>
      <c r="C654" s="98"/>
      <c r="D654" s="190"/>
      <c r="E654" s="190"/>
      <c r="F654" s="190"/>
      <c r="G654" s="190"/>
      <c r="H654" s="190"/>
    </row>
    <row r="655" spans="1:8" s="14" customFormat="1" x14ac:dyDescent="0.25">
      <c r="A655" s="206"/>
      <c r="B655" s="97"/>
      <c r="C655" s="98"/>
      <c r="D655" s="190"/>
      <c r="E655" s="190"/>
      <c r="F655" s="190"/>
      <c r="G655" s="190"/>
      <c r="H655" s="190"/>
    </row>
    <row r="656" spans="1:8" s="14" customFormat="1" x14ac:dyDescent="0.25">
      <c r="A656" s="206"/>
      <c r="B656" s="97"/>
      <c r="C656" s="98"/>
      <c r="D656" s="190"/>
      <c r="E656" s="190"/>
      <c r="F656" s="190"/>
      <c r="G656" s="190"/>
      <c r="H656" s="190"/>
    </row>
    <row r="657" spans="1:8" s="14" customFormat="1" x14ac:dyDescent="0.25">
      <c r="A657" s="206"/>
      <c r="B657" s="97"/>
      <c r="C657" s="98"/>
      <c r="D657" s="190"/>
      <c r="E657" s="190"/>
      <c r="F657" s="190"/>
      <c r="G657" s="190"/>
      <c r="H657" s="190"/>
    </row>
    <row r="658" spans="1:8" s="14" customFormat="1" x14ac:dyDescent="0.25">
      <c r="A658" s="206"/>
      <c r="B658" s="97"/>
      <c r="C658" s="98"/>
      <c r="D658" s="190"/>
      <c r="E658" s="190"/>
      <c r="F658" s="190"/>
      <c r="G658" s="190"/>
      <c r="H658" s="190"/>
    </row>
    <row r="659" spans="1:8" s="14" customFormat="1" x14ac:dyDescent="0.25">
      <c r="A659" s="206"/>
      <c r="B659" s="97"/>
      <c r="C659" s="98"/>
      <c r="D659" s="190"/>
      <c r="E659" s="190"/>
      <c r="F659" s="190"/>
      <c r="G659" s="190"/>
      <c r="H659" s="190"/>
    </row>
  </sheetData>
  <sheetProtection algorithmName="SHA-512" hashValue="sxBBVHCBh3cNGtiBVaRqpxCY3RezT690mdBPpYLWKcRIec/8oHn0FyzBdP+RHZt+y6k8J7Hh0fwPPPK+XBT79g==" saltValue="aMCda5lAuACvvh3wNd/Awg==" spinCount="100000" sheet="1" selectLockedCells="1"/>
  <mergeCells count="1">
    <mergeCell ref="E3:F3"/>
  </mergeCells>
  <phoneticPr fontId="9" type="noConversion"/>
  <dataValidations xWindow="763" yWindow="534" count="12">
    <dataValidation type="list" allowBlank="1" showInputMessage="1" showErrorMessage="1" sqref="E3" xr:uid="{00000000-0002-0000-0100-000000000000}">
      <formula1>Worksheet_Names</formula1>
    </dataValidation>
    <dataValidation type="whole" allowBlank="1" showInputMessage="1" showErrorMessage="1" sqref="B45 B13 B33 B24 P45 I45 I13 I33 I24 P13 P33 B15:DB16 P24 W45 W13 W33 W24 AD45 AD13 AD33 AD24 AK45 AK13 AK33 AK24 AR45 AR13 AR33 AR24 AY45 AY13 AY33 AY24 BF45 BF13 BF33 BF24 BM45 BM13 BM33 BM24 BT45 BT13 BT33 BT24 CA45 CA13 CA33 CA24 CH45 CH13 CH33 CH24 CO45 CO13 CO33 CO24 CV45 CV13 CV33 CV24" xr:uid="{00000000-0002-0000-0100-000001000000}">
      <formula1>0</formula1>
      <formula2>9999</formula2>
    </dataValidation>
    <dataValidation type="decimal" allowBlank="1" showInputMessage="1" showErrorMessage="1" sqref="B17:B23 B54:B58 I17:I23 I54:I58 P17:P23 P54:P58 W17:W23 W54:W58 AD17:AD23 AD54:AD58 AK17:AK23 AK54:AK58 AR17:AR23 AR54:AR58 AY17:AY23 AY54:AY58 BF17:BF23 BF54:BF58 BM17:BM23 BM54:BM58 BT17:BT23 BT54:BT58 CA17:CA23 CA54:CA58 CH17:CH23 CH54:CH58 CO17:CO23 CO54:CO58 CV17:CV23 CV54:CV58" xr:uid="{00000000-0002-0000-0100-000002000000}">
      <formula1>0</formula1>
      <formula2>25</formula2>
    </dataValidation>
    <dataValidation type="decimal" allowBlank="1" showInputMessage="1" showErrorMessage="1" sqref="I46:I47 P46:P47 W46:W47 CV46:CV47 AD46:AD47 AK46:AK47 AR46:AR47 AY46:AY47 BF46:BF47 BM46:BM47 BT46:BT47 CA46:CA47 CH46:CH47 CO46:CO47 B47" xr:uid="{00000000-0002-0000-0100-000003000000}">
      <formula1>1</formula1>
      <formula2>100</formula2>
    </dataValidation>
    <dataValidation type="whole" allowBlank="1" showInputMessage="1" showErrorMessage="1" sqref="B9 I9 P9 W9 AD9 AK9 AR9 AY9 BF9 BM9 BT9 CA9 CH9 CO9 CV9 CV11:CV12 I11:I12 P11:P12 W11:W12 AD11:AD12 AK11:AK12 AR11:AR12 AY11:AY12 BF11:BF12 BM11:BM12 BT11:BT12 CA11:CA12 CH11:CH12 CO11:CO12" xr:uid="{00000000-0002-0000-0100-000004000000}">
      <formula1>0</formula1>
      <formula2>10000</formula2>
    </dataValidation>
    <dataValidation type="whole" allowBlank="1" showInputMessage="1" showErrorMessage="1" sqref="CV10 I10 P10 W10 AD10 AK10 AR10 AY10 BF10 BM10 BT10 CA10 CH10 CO10" xr:uid="{00000000-0002-0000-0100-000005000000}">
      <formula1>0</formula1>
      <formula2>5000</formula2>
    </dataValidation>
    <dataValidation type="decimal" allowBlank="1" showInputMessage="1" showErrorMessage="1" sqref="B25:B32 I25:I32 P25:P32 W25:W32 AD25:AD32 AK25:AK32 AR25:AR32 AY25:AY32 BF25:BF32 BM25:BM32 BT25:BT32 CA25:CA32 CH25:CH32 CO25:CO32 CV25:CV32 CV21 CO21 CH21 CA21 BT21 BM21 BF21 AY21 AR21 AK21 AD21 W21 P21 I21 B21 B34:B44 I34:I44 P34:P44 W34:W44 AD34:AD44 AK34:AK44 AR34:AR44 AY34:AY44 BF34:BF44 BM34:BM44 BT34:BT44 CA34:CA44 CH34:CH44 CO34:CO44 CV34:CV44" xr:uid="{00000000-0002-0000-0100-000007000000}">
      <formula1>0</formula1>
      <formula2>10</formula2>
    </dataValidation>
    <dataValidation type="decimal" allowBlank="1" showInputMessage="1" showErrorMessage="1" sqref="C68:H69 J68:O69 Q68:V69 X68:AC69 AE68:AJ69 AL68:AQ69 AS68:AX69 AZ68:BE69 BG68:BL69 BN68:BS69 BU68:BZ69 CB68:CG69 CI68:CN69 CP68:CU69 CW68:DB69" xr:uid="{00000000-0002-0000-0100-000008000000}">
      <formula1>0</formula1>
      <formula2>50</formula2>
    </dataValidation>
    <dataValidation allowBlank="1" showErrorMessage="1" sqref="A2:A4" xr:uid="{6723FA7A-E399-4AA8-A15D-95BF1B8A8CDA}"/>
    <dataValidation type="decimal" allowBlank="1" showErrorMessage="1" promptTitle="Complex Cases" prompt="Enter a  % of total cases in Line 9" sqref="B10" xr:uid="{2A8E15B4-4D07-4271-B194-E328DA1EB7F9}">
      <formula1>0</formula1>
      <formula2>0.75</formula2>
    </dataValidation>
    <dataValidation type="decimal" allowBlank="1" showErrorMessage="1" promptTitle="Specialized Cases" prompt="Enter a  % of total cases in Line 9" sqref="B11" xr:uid="{E999D644-04DE-47CE-872D-763910D51A8D}">
      <formula1>0</formula1>
      <formula2>0.1</formula2>
    </dataValidation>
    <dataValidation type="decimal" allowBlank="1" showInputMessage="1" showErrorMessage="1" sqref="B46" xr:uid="{F06751A6-B51C-4058-9FD0-29FF11129DCB}">
      <formula1>0</formula1>
      <formula2>150</formula2>
    </dataValidation>
  </dataValidations>
  <pageMargins left="0.37" right="0.26" top="0.36" bottom="0.3" header="0.26" footer="0.2"/>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AEAEA"/>
    <pageSetUpPr fitToPage="1"/>
  </sheetPr>
  <dimension ref="A1:GK969"/>
  <sheetViews>
    <sheetView showRuler="0" topLeftCell="A26" zoomScale="89" zoomScaleNormal="89" workbookViewId="0">
      <selection activeCell="K36" sqref="K36"/>
    </sheetView>
  </sheetViews>
  <sheetFormatPr defaultColWidth="11.125" defaultRowHeight="15.75" x14ac:dyDescent="0.25"/>
  <cols>
    <col min="1" max="1" width="96.625" style="95" customWidth="1"/>
    <col min="2" max="2" width="14.75" customWidth="1"/>
    <col min="3" max="3" width="12.875" style="96" customWidth="1"/>
    <col min="4" max="4" width="17.75" customWidth="1"/>
    <col min="5" max="5" width="9.75" style="11" customWidth="1"/>
    <col min="6" max="6" width="20" customWidth="1"/>
    <col min="7" max="7" width="12.375" style="11" customWidth="1"/>
    <col min="8" max="8" width="12.375" customWidth="1"/>
    <col min="9" max="193" width="11.125" style="11"/>
  </cols>
  <sheetData>
    <row r="1" spans="1:193" ht="33.75" x14ac:dyDescent="0.25">
      <c r="A1" s="331"/>
      <c r="B1" s="11"/>
      <c r="C1" s="18"/>
      <c r="D1" s="11"/>
      <c r="F1" s="11"/>
      <c r="H1" s="11"/>
    </row>
    <row r="2" spans="1:193" ht="23.25" x14ac:dyDescent="0.25">
      <c r="A2" s="332"/>
      <c r="B2" s="11"/>
      <c r="C2" s="18"/>
      <c r="D2" s="11"/>
      <c r="F2" s="11"/>
      <c r="H2" s="11"/>
    </row>
    <row r="3" spans="1:193" ht="23.25" x14ac:dyDescent="0.3">
      <c r="A3" s="332"/>
      <c r="B3" s="11"/>
      <c r="C3" s="18"/>
      <c r="D3" s="11"/>
      <c r="E3" s="364" t="str">
        <f ca="1">RIGHT(CELL("filename",A4),LEN(CELL("filename",A4))-SEARCH("]",CELL("filename",A4)))</f>
        <v>Ontario 2021 FTE_Weights</v>
      </c>
      <c r="F3" s="364"/>
      <c r="H3" s="11"/>
    </row>
    <row r="4" spans="1:193" ht="15" customHeight="1" x14ac:dyDescent="0.3">
      <c r="A4" s="93"/>
      <c r="B4" s="19"/>
      <c r="C4" s="20"/>
      <c r="D4" s="21"/>
      <c r="E4" s="21"/>
      <c r="F4" s="21"/>
      <c r="G4" s="21"/>
      <c r="H4" s="21"/>
    </row>
    <row r="5" spans="1:193" s="3" customFormat="1" ht="16.5" customHeight="1" x14ac:dyDescent="0.2">
      <c r="A5" s="22"/>
      <c r="B5" s="23"/>
      <c r="C5" s="361" t="s">
        <v>3</v>
      </c>
      <c r="D5" s="361"/>
      <c r="E5" s="361"/>
      <c r="F5" s="361"/>
      <c r="G5" s="361"/>
      <c r="H5" s="361"/>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row>
    <row r="6" spans="1:193" s="1" customFormat="1" ht="0.6" customHeight="1" x14ac:dyDescent="0.2">
      <c r="A6" s="25"/>
      <c r="B6" s="26"/>
      <c r="C6" s="27" t="s">
        <v>0</v>
      </c>
      <c r="D6" s="28" t="s">
        <v>4</v>
      </c>
      <c r="E6" s="28" t="s">
        <v>27</v>
      </c>
      <c r="F6" s="362" t="s">
        <v>5</v>
      </c>
      <c r="G6" s="363"/>
      <c r="H6" s="28" t="s">
        <v>18</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row>
    <row r="7" spans="1:193" s="1" customFormat="1" ht="31.15" customHeight="1" x14ac:dyDescent="0.2">
      <c r="A7" s="29" t="s">
        <v>61</v>
      </c>
      <c r="B7" s="30"/>
      <c r="C7" s="31" t="s">
        <v>56</v>
      </c>
      <c r="D7" s="32" t="s">
        <v>50</v>
      </c>
      <c r="E7" s="32" t="s">
        <v>27</v>
      </c>
      <c r="F7" s="32" t="s">
        <v>5</v>
      </c>
      <c r="G7" s="32" t="s">
        <v>5</v>
      </c>
      <c r="H7" s="32" t="s">
        <v>101</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row>
    <row r="8" spans="1:193" ht="49.5" customHeight="1" x14ac:dyDescent="0.25">
      <c r="A8" s="33" t="s">
        <v>37</v>
      </c>
      <c r="B8" s="34" t="s">
        <v>48</v>
      </c>
      <c r="C8" s="35" t="s">
        <v>0</v>
      </c>
      <c r="D8" s="36" t="s">
        <v>44</v>
      </c>
      <c r="E8" s="32" t="s">
        <v>28</v>
      </c>
      <c r="F8" s="34" t="s">
        <v>51</v>
      </c>
      <c r="G8" s="32" t="s">
        <v>6</v>
      </c>
      <c r="H8" s="34" t="s">
        <v>58</v>
      </c>
    </row>
    <row r="9" spans="1:193" s="5" customFormat="1" ht="52.5" customHeight="1" x14ac:dyDescent="0.25">
      <c r="A9" s="37" t="s">
        <v>102</v>
      </c>
      <c r="B9" s="38">
        <v>1000</v>
      </c>
      <c r="C9" s="39">
        <v>0.5</v>
      </c>
      <c r="D9" s="39">
        <v>0.2</v>
      </c>
      <c r="E9" s="39">
        <v>0</v>
      </c>
      <c r="F9" s="40">
        <v>0.1</v>
      </c>
      <c r="G9" s="41">
        <v>0.05</v>
      </c>
      <c r="H9" s="40">
        <v>0.1</v>
      </c>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row>
    <row r="10" spans="1:193" s="6" customFormat="1" ht="35.1" customHeight="1" x14ac:dyDescent="0.25">
      <c r="A10" s="42" t="s">
        <v>103</v>
      </c>
      <c r="B10" s="38">
        <v>100</v>
      </c>
      <c r="C10" s="39">
        <v>0.1</v>
      </c>
      <c r="D10" s="39">
        <v>0.05</v>
      </c>
      <c r="E10" s="39">
        <v>0</v>
      </c>
      <c r="F10" s="43">
        <v>0.02</v>
      </c>
      <c r="G10" s="39">
        <v>0.01</v>
      </c>
      <c r="H10" s="39">
        <v>0.02</v>
      </c>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row>
    <row r="11" spans="1:193" s="6" customFormat="1" ht="35.1" customHeight="1" x14ac:dyDescent="0.25">
      <c r="A11" s="42" t="s">
        <v>104</v>
      </c>
      <c r="B11" s="38">
        <v>100</v>
      </c>
      <c r="C11" s="39">
        <v>0.25</v>
      </c>
      <c r="D11" s="39">
        <v>0.12</v>
      </c>
      <c r="E11" s="39">
        <v>0</v>
      </c>
      <c r="F11" s="43">
        <v>0.05</v>
      </c>
      <c r="G11" s="39">
        <v>0.02</v>
      </c>
      <c r="H11" s="43">
        <v>0.05</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row>
    <row r="12" spans="1:193" s="6" customFormat="1" ht="17.45" customHeight="1" x14ac:dyDescent="0.25">
      <c r="A12" s="45" t="s">
        <v>105</v>
      </c>
      <c r="B12" s="38">
        <v>100</v>
      </c>
      <c r="C12" s="39">
        <v>0.2</v>
      </c>
      <c r="D12" s="39">
        <v>0.05</v>
      </c>
      <c r="E12" s="39">
        <v>0</v>
      </c>
      <c r="F12" s="43">
        <v>0.01</v>
      </c>
      <c r="G12" s="39">
        <v>0.01</v>
      </c>
      <c r="H12" s="43">
        <v>0.01</v>
      </c>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row>
    <row r="13" spans="1:193" s="6" customFormat="1" ht="17.45" customHeight="1" x14ac:dyDescent="0.25">
      <c r="A13" s="46" t="s">
        <v>106</v>
      </c>
      <c r="B13" s="38"/>
      <c r="C13" s="39"/>
      <c r="D13" s="39"/>
      <c r="E13" s="39"/>
      <c r="F13" s="39"/>
      <c r="G13" s="39"/>
      <c r="H13" s="39"/>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row>
    <row r="14" spans="1:193" s="6" customFormat="1" ht="20.100000000000001" customHeight="1" x14ac:dyDescent="0.25">
      <c r="A14" s="33" t="s">
        <v>96</v>
      </c>
      <c r="B14" s="38"/>
      <c r="C14" s="39"/>
      <c r="D14" s="39"/>
      <c r="E14" s="39"/>
      <c r="F14" s="39"/>
      <c r="G14" s="39"/>
      <c r="H14" s="39"/>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row>
    <row r="15" spans="1:193" s="6" customFormat="1" ht="17.45" customHeight="1" x14ac:dyDescent="0.25">
      <c r="A15" s="47" t="s">
        <v>107</v>
      </c>
      <c r="B15" s="38"/>
      <c r="C15" s="39"/>
      <c r="D15" s="39"/>
      <c r="E15" s="39"/>
      <c r="F15" s="39"/>
      <c r="G15" s="39"/>
      <c r="H15" s="39"/>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row>
    <row r="16" spans="1:193" s="6" customFormat="1" ht="17.45" customHeight="1" x14ac:dyDescent="0.25">
      <c r="A16" s="48" t="s">
        <v>66</v>
      </c>
      <c r="B16" s="49"/>
      <c r="C16" s="50"/>
      <c r="D16" s="50"/>
      <c r="E16" s="50"/>
      <c r="F16" s="50"/>
      <c r="G16" s="50"/>
      <c r="H16" s="50"/>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row>
    <row r="17" spans="1:193" s="6" customFormat="1" ht="17.45" customHeight="1" x14ac:dyDescent="0.25">
      <c r="A17" s="51" t="s">
        <v>72</v>
      </c>
      <c r="B17" s="38">
        <v>1</v>
      </c>
      <c r="C17" s="39">
        <v>0.4</v>
      </c>
      <c r="D17" s="43">
        <v>0.4</v>
      </c>
      <c r="E17" s="39">
        <v>0</v>
      </c>
      <c r="F17" s="39">
        <v>0.5</v>
      </c>
      <c r="G17" s="39">
        <v>0.1</v>
      </c>
      <c r="H17" s="39">
        <v>0.06</v>
      </c>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row>
    <row r="18" spans="1:193" s="6" customFormat="1" ht="17.45" customHeight="1" x14ac:dyDescent="0.25">
      <c r="A18" s="52" t="s">
        <v>67</v>
      </c>
      <c r="B18" s="38">
        <v>1</v>
      </c>
      <c r="C18" s="39">
        <v>0.2</v>
      </c>
      <c r="D18" s="43">
        <v>0.2</v>
      </c>
      <c r="E18" s="39">
        <v>0</v>
      </c>
      <c r="F18" s="39">
        <v>0.25</v>
      </c>
      <c r="G18" s="39">
        <v>0.05</v>
      </c>
      <c r="H18" s="39">
        <v>0.03</v>
      </c>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row>
    <row r="19" spans="1:193" s="6" customFormat="1" ht="17.45" customHeight="1" x14ac:dyDescent="0.25">
      <c r="A19" s="52" t="s">
        <v>73</v>
      </c>
      <c r="B19" s="38">
        <v>1</v>
      </c>
      <c r="C19" s="39">
        <v>0.2</v>
      </c>
      <c r="D19" s="43">
        <v>0.2</v>
      </c>
      <c r="E19" s="39">
        <v>0</v>
      </c>
      <c r="F19" s="39">
        <v>0.25</v>
      </c>
      <c r="G19" s="39">
        <v>0.05</v>
      </c>
      <c r="H19" s="39">
        <v>0.03</v>
      </c>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row>
    <row r="20" spans="1:193" s="6" customFormat="1" ht="17.45" customHeight="1" x14ac:dyDescent="0.25">
      <c r="A20" s="52" t="s">
        <v>74</v>
      </c>
      <c r="B20" s="38">
        <v>1</v>
      </c>
      <c r="C20" s="39">
        <v>0.2</v>
      </c>
      <c r="D20" s="43">
        <v>0.2</v>
      </c>
      <c r="E20" s="39">
        <v>0</v>
      </c>
      <c r="F20" s="39">
        <v>0.25</v>
      </c>
      <c r="G20" s="39">
        <v>0.05</v>
      </c>
      <c r="H20" s="39">
        <v>0.03</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row>
    <row r="21" spans="1:193" s="6" customFormat="1" ht="17.45" customHeight="1" x14ac:dyDescent="0.25">
      <c r="A21" s="53" t="s">
        <v>69</v>
      </c>
      <c r="B21" s="38">
        <v>1</v>
      </c>
      <c r="C21" s="39">
        <v>0.2</v>
      </c>
      <c r="D21" s="39">
        <v>0.2</v>
      </c>
      <c r="E21" s="39">
        <v>0</v>
      </c>
      <c r="F21" s="39">
        <v>0.25</v>
      </c>
      <c r="G21" s="39">
        <v>0.05</v>
      </c>
      <c r="H21" s="39">
        <v>0.03</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row>
    <row r="22" spans="1:193" s="6" customFormat="1" ht="17.45" customHeight="1" x14ac:dyDescent="0.25">
      <c r="A22" s="52" t="s">
        <v>108</v>
      </c>
      <c r="B22" s="38">
        <v>1</v>
      </c>
      <c r="C22" s="39">
        <v>2</v>
      </c>
      <c r="D22" s="43">
        <v>1</v>
      </c>
      <c r="E22" s="39">
        <v>0</v>
      </c>
      <c r="F22" s="39">
        <v>0.5</v>
      </c>
      <c r="G22" s="39">
        <v>0.1</v>
      </c>
      <c r="H22" s="39">
        <v>0.06</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row>
    <row r="23" spans="1:193" s="6" customFormat="1" ht="17.45" customHeight="1" x14ac:dyDescent="0.25">
      <c r="A23" s="52" t="s">
        <v>134</v>
      </c>
      <c r="B23" s="38">
        <v>1</v>
      </c>
      <c r="C23" s="39">
        <v>0.2</v>
      </c>
      <c r="D23" s="43">
        <v>0.2</v>
      </c>
      <c r="E23" s="39">
        <v>0</v>
      </c>
      <c r="F23" s="39">
        <v>0.25</v>
      </c>
      <c r="G23" s="39">
        <v>0.05</v>
      </c>
      <c r="H23" s="39">
        <v>0.03</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row>
    <row r="24" spans="1:193" s="6" customFormat="1" ht="17.45" customHeight="1" x14ac:dyDescent="0.25">
      <c r="A24" s="54" t="s">
        <v>52</v>
      </c>
      <c r="B24" s="49"/>
      <c r="C24" s="50"/>
      <c r="D24" s="50"/>
      <c r="E24" s="50"/>
      <c r="F24" s="50"/>
      <c r="G24" s="50"/>
      <c r="H24" s="50"/>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row>
    <row r="25" spans="1:193" s="6" customFormat="1" ht="17.45" customHeight="1" x14ac:dyDescent="0.25">
      <c r="A25" s="55" t="s">
        <v>54</v>
      </c>
      <c r="B25" s="38">
        <v>1</v>
      </c>
      <c r="C25" s="39">
        <v>0.1</v>
      </c>
      <c r="D25" s="39">
        <v>0.05</v>
      </c>
      <c r="E25" s="39">
        <v>0</v>
      </c>
      <c r="F25" s="39">
        <v>0</v>
      </c>
      <c r="G25" s="39">
        <v>0</v>
      </c>
      <c r="H25" s="39">
        <v>0.03</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row>
    <row r="26" spans="1:193" s="6" customFormat="1" ht="17.45" customHeight="1" x14ac:dyDescent="0.25">
      <c r="A26" s="55" t="s">
        <v>55</v>
      </c>
      <c r="B26" s="38">
        <v>1</v>
      </c>
      <c r="C26" s="39">
        <v>0.1</v>
      </c>
      <c r="D26" s="39">
        <v>0.05</v>
      </c>
      <c r="E26" s="39">
        <v>0</v>
      </c>
      <c r="F26" s="39">
        <v>0</v>
      </c>
      <c r="G26" s="39">
        <v>0</v>
      </c>
      <c r="H26" s="39">
        <v>0.03</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row>
    <row r="27" spans="1:193" s="6" customFormat="1" ht="17.45" customHeight="1" x14ac:dyDescent="0.25">
      <c r="A27" s="55" t="s">
        <v>63</v>
      </c>
      <c r="B27" s="38">
        <v>1</v>
      </c>
      <c r="C27" s="39">
        <v>0.1</v>
      </c>
      <c r="D27" s="39">
        <v>0.05</v>
      </c>
      <c r="E27" s="39">
        <v>0</v>
      </c>
      <c r="F27" s="39">
        <v>0</v>
      </c>
      <c r="G27" s="39">
        <v>0</v>
      </c>
      <c r="H27" s="39">
        <v>0.2</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row>
    <row r="28" spans="1:193" s="6" customFormat="1" ht="17.45" customHeight="1" x14ac:dyDescent="0.25">
      <c r="A28" s="55" t="s">
        <v>38</v>
      </c>
      <c r="B28" s="38">
        <v>1</v>
      </c>
      <c r="C28" s="39">
        <v>0.1</v>
      </c>
      <c r="D28" s="39">
        <v>0.05</v>
      </c>
      <c r="E28" s="39">
        <v>0</v>
      </c>
      <c r="F28" s="43">
        <v>0.15</v>
      </c>
      <c r="G28" s="39">
        <v>0.03</v>
      </c>
      <c r="H28" s="39">
        <v>0.03</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row>
    <row r="29" spans="1:193" s="6" customFormat="1" ht="17.45" customHeight="1" x14ac:dyDescent="0.25">
      <c r="A29" s="56" t="s">
        <v>39</v>
      </c>
      <c r="B29" s="38">
        <v>1</v>
      </c>
      <c r="C29" s="39">
        <v>0.1</v>
      </c>
      <c r="D29" s="39">
        <v>0.05</v>
      </c>
      <c r="E29" s="39">
        <v>0</v>
      </c>
      <c r="F29" s="43">
        <v>0.15</v>
      </c>
      <c r="G29" s="39">
        <v>0.03</v>
      </c>
      <c r="H29" s="39">
        <v>0.03</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row>
    <row r="30" spans="1:193" s="6" customFormat="1" ht="17.45" customHeight="1" x14ac:dyDescent="0.25">
      <c r="A30" s="56" t="s">
        <v>43</v>
      </c>
      <c r="B30" s="38">
        <v>1</v>
      </c>
      <c r="C30" s="39">
        <v>0.1</v>
      </c>
      <c r="D30" s="39">
        <v>0.05</v>
      </c>
      <c r="E30" s="39">
        <v>0</v>
      </c>
      <c r="F30" s="43">
        <v>0.15</v>
      </c>
      <c r="G30" s="39">
        <v>0.03</v>
      </c>
      <c r="H30" s="39">
        <v>0.03</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row>
    <row r="31" spans="1:193" s="6" customFormat="1" ht="17.45" customHeight="1" x14ac:dyDescent="0.25">
      <c r="A31" s="56" t="s">
        <v>40</v>
      </c>
      <c r="B31" s="38">
        <v>1</v>
      </c>
      <c r="C31" s="39">
        <v>0.1</v>
      </c>
      <c r="D31" s="39">
        <v>0.05</v>
      </c>
      <c r="E31" s="39">
        <v>0</v>
      </c>
      <c r="F31" s="43">
        <v>0.15</v>
      </c>
      <c r="G31" s="39">
        <v>0.03</v>
      </c>
      <c r="H31" s="39">
        <v>0.03</v>
      </c>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row>
    <row r="32" spans="1:193" s="6" customFormat="1" ht="17.45" customHeight="1" x14ac:dyDescent="0.25">
      <c r="A32" s="56" t="s">
        <v>134</v>
      </c>
      <c r="B32" s="38">
        <v>1</v>
      </c>
      <c r="C32" s="39">
        <v>0.1</v>
      </c>
      <c r="D32" s="39">
        <v>0.05</v>
      </c>
      <c r="E32" s="39">
        <v>0</v>
      </c>
      <c r="F32" s="43">
        <v>0.15</v>
      </c>
      <c r="G32" s="39">
        <v>0.03</v>
      </c>
      <c r="H32" s="39">
        <v>0.03</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row>
    <row r="33" spans="1:193" s="6" customFormat="1" ht="17.45" customHeight="1" x14ac:dyDescent="0.25">
      <c r="A33" s="57" t="s">
        <v>53</v>
      </c>
      <c r="B33" s="49"/>
      <c r="C33" s="50"/>
      <c r="D33" s="50"/>
      <c r="E33" s="50"/>
      <c r="F33" s="50"/>
      <c r="G33" s="50"/>
      <c r="H33" s="50"/>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row>
    <row r="34" spans="1:193" s="6" customFormat="1" ht="17.45" customHeight="1" x14ac:dyDescent="0.25">
      <c r="A34" s="58" t="s">
        <v>64</v>
      </c>
      <c r="B34" s="38">
        <v>1</v>
      </c>
      <c r="C34" s="39">
        <v>0.05</v>
      </c>
      <c r="D34" s="39">
        <v>0.03</v>
      </c>
      <c r="E34" s="39">
        <v>0</v>
      </c>
      <c r="F34" s="39">
        <v>0</v>
      </c>
      <c r="G34" s="39">
        <v>0</v>
      </c>
      <c r="H34" s="39">
        <v>0.03</v>
      </c>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row>
    <row r="35" spans="1:193" s="6" customFormat="1" ht="17.45" customHeight="1" x14ac:dyDescent="0.25">
      <c r="A35" s="58" t="s">
        <v>92</v>
      </c>
      <c r="B35" s="38">
        <v>1</v>
      </c>
      <c r="C35" s="39">
        <v>0.05</v>
      </c>
      <c r="D35" s="39">
        <v>0.03</v>
      </c>
      <c r="E35" s="39">
        <v>0</v>
      </c>
      <c r="F35" s="39">
        <v>0.1</v>
      </c>
      <c r="G35" s="39">
        <v>0.03</v>
      </c>
      <c r="H35" s="39">
        <v>0</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row>
    <row r="36" spans="1:193" s="6" customFormat="1" ht="17.45" customHeight="1" x14ac:dyDescent="0.25">
      <c r="A36" s="59" t="s">
        <v>34</v>
      </c>
      <c r="B36" s="38">
        <v>1</v>
      </c>
      <c r="C36" s="39">
        <v>0.05</v>
      </c>
      <c r="D36" s="39">
        <v>0.03</v>
      </c>
      <c r="E36" s="39">
        <v>0</v>
      </c>
      <c r="F36" s="39">
        <v>0.1</v>
      </c>
      <c r="G36" s="39">
        <v>0.03</v>
      </c>
      <c r="H36" s="39">
        <v>0</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row>
    <row r="37" spans="1:193" s="6" customFormat="1" ht="17.45" customHeight="1" x14ac:dyDescent="0.25">
      <c r="A37" s="59" t="s">
        <v>93</v>
      </c>
      <c r="B37" s="38">
        <v>1</v>
      </c>
      <c r="C37" s="39">
        <v>0.05</v>
      </c>
      <c r="D37" s="39">
        <v>0.03</v>
      </c>
      <c r="E37" s="39">
        <v>0</v>
      </c>
      <c r="F37" s="39">
        <v>0.1</v>
      </c>
      <c r="G37" s="39">
        <v>0.03</v>
      </c>
      <c r="H37" s="39">
        <v>0.03</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row>
    <row r="38" spans="1:193" s="6" customFormat="1" ht="17.45" customHeight="1" x14ac:dyDescent="0.25">
      <c r="A38" s="60" t="s">
        <v>35</v>
      </c>
      <c r="B38" s="38">
        <v>1</v>
      </c>
      <c r="C38" s="39">
        <v>0.05</v>
      </c>
      <c r="D38" s="39">
        <v>0.03</v>
      </c>
      <c r="E38" s="39">
        <v>0</v>
      </c>
      <c r="F38" s="39">
        <v>0.1</v>
      </c>
      <c r="G38" s="39">
        <v>0.03</v>
      </c>
      <c r="H38" s="39">
        <v>0.03</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row>
    <row r="39" spans="1:193" s="6" customFormat="1" ht="17.45" customHeight="1" x14ac:dyDescent="0.25">
      <c r="A39" s="60" t="s">
        <v>36</v>
      </c>
      <c r="B39" s="38">
        <v>1</v>
      </c>
      <c r="C39" s="39">
        <v>0.05</v>
      </c>
      <c r="D39" s="39">
        <v>0.03</v>
      </c>
      <c r="E39" s="39">
        <v>0</v>
      </c>
      <c r="F39" s="39">
        <v>0.1</v>
      </c>
      <c r="G39" s="39">
        <v>0.03</v>
      </c>
      <c r="H39" s="39">
        <v>0.03</v>
      </c>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row>
    <row r="40" spans="1:193" s="6" customFormat="1" ht="17.45" customHeight="1" x14ac:dyDescent="0.25">
      <c r="A40" s="60" t="s">
        <v>65</v>
      </c>
      <c r="B40" s="38">
        <v>1</v>
      </c>
      <c r="C40" s="39">
        <v>0.05</v>
      </c>
      <c r="D40" s="39">
        <v>0.03</v>
      </c>
      <c r="E40" s="39">
        <v>0</v>
      </c>
      <c r="F40" s="39">
        <v>0.1</v>
      </c>
      <c r="G40" s="39">
        <v>0.03</v>
      </c>
      <c r="H40" s="39">
        <v>0.03</v>
      </c>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row>
    <row r="41" spans="1:193" s="6" customFormat="1" ht="17.45" customHeight="1" x14ac:dyDescent="0.25">
      <c r="A41" s="58" t="s">
        <v>132</v>
      </c>
      <c r="B41" s="38">
        <v>1</v>
      </c>
      <c r="C41" s="39">
        <v>0.2</v>
      </c>
      <c r="D41" s="39">
        <v>0.12</v>
      </c>
      <c r="E41" s="39">
        <v>0</v>
      </c>
      <c r="F41" s="39">
        <v>0.2</v>
      </c>
      <c r="G41" s="39">
        <v>0.06</v>
      </c>
      <c r="H41" s="39">
        <v>0.12</v>
      </c>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row>
    <row r="42" spans="1:193" s="6" customFormat="1" ht="17.45" customHeight="1" x14ac:dyDescent="0.25">
      <c r="A42" s="58" t="s">
        <v>33</v>
      </c>
      <c r="B42" s="38">
        <v>1</v>
      </c>
      <c r="C42" s="61">
        <v>0.05</v>
      </c>
      <c r="D42" s="61">
        <v>0.03</v>
      </c>
      <c r="E42" s="61">
        <v>0</v>
      </c>
      <c r="F42" s="61">
        <v>0.1</v>
      </c>
      <c r="G42" s="39">
        <v>0.03</v>
      </c>
      <c r="H42" s="61">
        <v>0.03</v>
      </c>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row>
    <row r="43" spans="1:193" s="6" customFormat="1" ht="17.45" customHeight="1" x14ac:dyDescent="0.25">
      <c r="A43" s="59" t="s">
        <v>94</v>
      </c>
      <c r="B43" s="38">
        <v>1</v>
      </c>
      <c r="C43" s="61">
        <v>0.05</v>
      </c>
      <c r="D43" s="61">
        <v>0.03</v>
      </c>
      <c r="E43" s="61">
        <v>0</v>
      </c>
      <c r="F43" s="61">
        <v>0.1</v>
      </c>
      <c r="G43" s="39">
        <v>0.03</v>
      </c>
      <c r="H43" s="61">
        <v>0.03</v>
      </c>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row>
    <row r="44" spans="1:193" s="6" customFormat="1" ht="17.45" customHeight="1" x14ac:dyDescent="0.25">
      <c r="A44" s="62" t="s">
        <v>134</v>
      </c>
      <c r="B44" s="38">
        <v>1</v>
      </c>
      <c r="C44" s="61">
        <v>0.05</v>
      </c>
      <c r="D44" s="61">
        <v>0.03</v>
      </c>
      <c r="E44" s="61">
        <v>0</v>
      </c>
      <c r="F44" s="61">
        <v>0.1</v>
      </c>
      <c r="G44" s="39">
        <v>0.03</v>
      </c>
      <c r="H44" s="61">
        <v>0.03</v>
      </c>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row>
    <row r="45" spans="1:193" s="6" customFormat="1" ht="35.1" customHeight="1" x14ac:dyDescent="0.25">
      <c r="A45" s="63" t="s">
        <v>95</v>
      </c>
      <c r="B45" s="64"/>
      <c r="C45" s="65">
        <v>0.02</v>
      </c>
      <c r="D45" s="66">
        <v>0</v>
      </c>
      <c r="E45" s="66">
        <v>0</v>
      </c>
      <c r="F45" s="66">
        <v>0</v>
      </c>
      <c r="G45" s="66">
        <v>0</v>
      </c>
      <c r="H45" s="66">
        <v>0</v>
      </c>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row>
    <row r="46" spans="1:193" s="6" customFormat="1" ht="42" customHeight="1" x14ac:dyDescent="0.25">
      <c r="A46" s="63" t="s">
        <v>137</v>
      </c>
      <c r="B46" s="38">
        <v>1</v>
      </c>
      <c r="C46" s="67">
        <v>2.5000000000000001E-2</v>
      </c>
      <c r="D46" s="39">
        <v>0</v>
      </c>
      <c r="E46" s="39">
        <v>0</v>
      </c>
      <c r="F46" s="39">
        <v>0</v>
      </c>
      <c r="G46" s="39">
        <v>0</v>
      </c>
      <c r="H46" s="39">
        <v>0</v>
      </c>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row>
    <row r="47" spans="1:193" s="6" customFormat="1" ht="35.1" customHeight="1" x14ac:dyDescent="0.25">
      <c r="A47" s="63" t="s">
        <v>98</v>
      </c>
      <c r="B47" s="68">
        <v>1</v>
      </c>
      <c r="C47" s="69">
        <v>0.02</v>
      </c>
      <c r="D47" s="61">
        <v>0</v>
      </c>
      <c r="E47" s="61">
        <v>0</v>
      </c>
      <c r="F47" s="61">
        <v>0</v>
      </c>
      <c r="G47" s="61">
        <v>0</v>
      </c>
      <c r="H47" s="61">
        <v>0</v>
      </c>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row>
    <row r="48" spans="1:193" s="6" customFormat="1" ht="17.45" customHeight="1" x14ac:dyDescent="0.25">
      <c r="A48" s="70" t="s">
        <v>109</v>
      </c>
      <c r="B48" s="71"/>
      <c r="C48" s="72"/>
      <c r="D48" s="73"/>
      <c r="E48" s="72"/>
      <c r="F48" s="72"/>
      <c r="G48" s="72"/>
      <c r="H48" s="72"/>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row>
    <row r="49" spans="1:193" s="6" customFormat="1" ht="20.100000000000001" customHeight="1" x14ac:dyDescent="0.25">
      <c r="A49" s="74" t="s">
        <v>110</v>
      </c>
      <c r="B49" s="71"/>
      <c r="C49" s="72"/>
      <c r="D49" s="73"/>
      <c r="E49" s="72"/>
      <c r="F49" s="72"/>
      <c r="G49" s="72"/>
      <c r="H49" s="72"/>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row>
    <row r="50" spans="1:193" s="6" customFormat="1" ht="17.45" customHeight="1" x14ac:dyDescent="0.25">
      <c r="A50" s="75" t="s">
        <v>111</v>
      </c>
      <c r="B50" s="76"/>
      <c r="C50" s="77">
        <v>0.2</v>
      </c>
      <c r="D50" s="77">
        <v>0</v>
      </c>
      <c r="E50" s="77">
        <v>0</v>
      </c>
      <c r="F50" s="77">
        <v>0</v>
      </c>
      <c r="G50" s="77">
        <v>0</v>
      </c>
      <c r="H50" s="77">
        <v>0</v>
      </c>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row>
    <row r="51" spans="1:193" s="6" customFormat="1" ht="17.45" customHeight="1" x14ac:dyDescent="0.25">
      <c r="A51" s="78" t="s">
        <v>112</v>
      </c>
      <c r="B51" s="79">
        <v>1000</v>
      </c>
      <c r="C51" s="68">
        <v>0.04</v>
      </c>
      <c r="D51" s="68">
        <v>0</v>
      </c>
      <c r="E51" s="68">
        <v>0</v>
      </c>
      <c r="F51" s="68">
        <v>0</v>
      </c>
      <c r="G51" s="68">
        <v>0</v>
      </c>
      <c r="H51" s="68">
        <v>0</v>
      </c>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row>
    <row r="52" spans="1:193" s="6" customFormat="1" ht="17.45" customHeight="1" x14ac:dyDescent="0.25">
      <c r="A52" s="70" t="s">
        <v>113</v>
      </c>
      <c r="B52" s="79"/>
      <c r="C52" s="80"/>
      <c r="D52" s="61"/>
      <c r="E52" s="80"/>
      <c r="F52" s="80"/>
      <c r="G52" s="80"/>
      <c r="H52" s="80"/>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row>
    <row r="53" spans="1:193" s="6" customFormat="1" ht="20.100000000000001" customHeight="1" x14ac:dyDescent="0.25">
      <c r="A53" s="81" t="s">
        <v>46</v>
      </c>
      <c r="B53" s="346" t="s">
        <v>30</v>
      </c>
      <c r="C53" s="43" t="s">
        <v>31</v>
      </c>
      <c r="D53" s="73"/>
      <c r="E53" s="72"/>
      <c r="F53" s="72"/>
      <c r="G53" s="72"/>
      <c r="H53" s="72"/>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row>
    <row r="54" spans="1:193" s="6" customFormat="1" ht="17.45" customHeight="1" x14ac:dyDescent="0.25">
      <c r="A54" s="75" t="s">
        <v>68</v>
      </c>
      <c r="B54" s="83">
        <v>0.1</v>
      </c>
      <c r="C54" s="61">
        <v>0.1</v>
      </c>
      <c r="D54" s="61">
        <v>2.5000000000000001E-2</v>
      </c>
      <c r="E54" s="61">
        <v>0</v>
      </c>
      <c r="F54" s="61">
        <v>0</v>
      </c>
      <c r="G54" s="61">
        <v>0</v>
      </c>
      <c r="H54" s="61">
        <v>0</v>
      </c>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row>
    <row r="55" spans="1:193" s="6" customFormat="1" ht="17.45" customHeight="1" x14ac:dyDescent="0.25">
      <c r="A55" s="75" t="s">
        <v>82</v>
      </c>
      <c r="B55" s="83">
        <v>0</v>
      </c>
      <c r="C55" s="61">
        <v>0.02</v>
      </c>
      <c r="D55" s="61">
        <v>5.0000000000000001E-3</v>
      </c>
      <c r="E55" s="61">
        <v>0</v>
      </c>
      <c r="F55" s="61">
        <v>0</v>
      </c>
      <c r="G55" s="61">
        <v>0</v>
      </c>
      <c r="H55" s="61">
        <v>0</v>
      </c>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row>
    <row r="56" spans="1:193" s="6" customFormat="1" ht="17.45" customHeight="1" x14ac:dyDescent="0.25">
      <c r="A56" s="75" t="s">
        <v>29</v>
      </c>
      <c r="B56" s="83">
        <v>0.1</v>
      </c>
      <c r="C56" s="61">
        <v>0.01</v>
      </c>
      <c r="D56" s="61">
        <v>0</v>
      </c>
      <c r="E56" s="61">
        <v>0</v>
      </c>
      <c r="F56" s="61">
        <v>0</v>
      </c>
      <c r="G56" s="61">
        <v>0</v>
      </c>
      <c r="H56" s="61">
        <v>0</v>
      </c>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row>
    <row r="57" spans="1:193" s="6" customFormat="1" ht="17.45" customHeight="1" x14ac:dyDescent="0.25">
      <c r="A57" s="75" t="s">
        <v>83</v>
      </c>
      <c r="B57" s="83">
        <v>0.1</v>
      </c>
      <c r="C57" s="61">
        <v>0.1</v>
      </c>
      <c r="D57" s="61">
        <v>2.5000000000000001E-2</v>
      </c>
      <c r="E57" s="61">
        <v>0</v>
      </c>
      <c r="F57" s="61">
        <v>0</v>
      </c>
      <c r="G57" s="61">
        <v>0</v>
      </c>
      <c r="H57" s="61">
        <v>0</v>
      </c>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row>
    <row r="58" spans="1:193" s="6" customFormat="1" ht="29.25" customHeight="1" x14ac:dyDescent="0.25">
      <c r="A58" s="75" t="s">
        <v>133</v>
      </c>
      <c r="B58" s="83">
        <v>0</v>
      </c>
      <c r="C58" s="61">
        <v>0.06</v>
      </c>
      <c r="D58" s="61">
        <v>0</v>
      </c>
      <c r="E58" s="61">
        <v>0</v>
      </c>
      <c r="F58" s="61">
        <v>0</v>
      </c>
      <c r="G58" s="61">
        <v>0</v>
      </c>
      <c r="H58" s="61">
        <v>0</v>
      </c>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row>
    <row r="59" spans="1:193" s="6" customFormat="1" ht="17.45" customHeight="1" x14ac:dyDescent="0.25">
      <c r="A59" s="84" t="s">
        <v>114</v>
      </c>
      <c r="B59" s="83"/>
      <c r="C59" s="72"/>
      <c r="D59" s="73"/>
      <c r="E59" s="72"/>
      <c r="F59" s="72"/>
      <c r="G59" s="72"/>
      <c r="H59" s="72"/>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row>
    <row r="60" spans="1:193" s="6" customFormat="1" ht="20.100000000000001" customHeight="1" x14ac:dyDescent="0.25">
      <c r="A60" s="74" t="s">
        <v>115</v>
      </c>
      <c r="B60" s="83"/>
      <c r="C60" s="72"/>
      <c r="D60" s="73"/>
      <c r="E60" s="72"/>
      <c r="F60" s="72"/>
      <c r="G60" s="72"/>
      <c r="H60" s="72"/>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row>
    <row r="61" spans="1:193" s="6" customFormat="1" ht="17.45" customHeight="1" x14ac:dyDescent="0.25">
      <c r="A61" s="75" t="s">
        <v>84</v>
      </c>
      <c r="B61" s="85"/>
      <c r="C61" s="61">
        <v>0.05</v>
      </c>
      <c r="D61" s="61">
        <v>0.02</v>
      </c>
      <c r="E61" s="61">
        <v>0.02</v>
      </c>
      <c r="F61" s="61">
        <v>0.02</v>
      </c>
      <c r="G61" s="61">
        <v>0.02</v>
      </c>
      <c r="H61" s="61">
        <v>0.02</v>
      </c>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c r="FW61" s="11"/>
      <c r="FX61" s="11"/>
      <c r="FY61" s="11"/>
      <c r="FZ61" s="11"/>
      <c r="GA61" s="11"/>
      <c r="GB61" s="11"/>
      <c r="GC61" s="11"/>
      <c r="GD61" s="11"/>
      <c r="GE61" s="11"/>
      <c r="GF61" s="11"/>
      <c r="GG61" s="11"/>
      <c r="GH61" s="11"/>
      <c r="GI61" s="11"/>
      <c r="GJ61" s="11"/>
      <c r="GK61" s="11"/>
    </row>
    <row r="62" spans="1:193" s="6" customFormat="1" ht="17.45" customHeight="1" x14ac:dyDescent="0.25">
      <c r="A62" s="75" t="s">
        <v>42</v>
      </c>
      <c r="B62" s="86"/>
      <c r="C62" s="61"/>
      <c r="D62" s="61"/>
      <c r="E62" s="68"/>
      <c r="F62" s="68"/>
      <c r="G62" s="68"/>
      <c r="H62" s="68"/>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c r="FW62" s="11"/>
      <c r="FX62" s="11"/>
      <c r="FY62" s="11"/>
      <c r="FZ62" s="11"/>
      <c r="GA62" s="11"/>
      <c r="GB62" s="11"/>
      <c r="GC62" s="11"/>
      <c r="GD62" s="11"/>
      <c r="GE62" s="11"/>
      <c r="GF62" s="11"/>
      <c r="GG62" s="11"/>
      <c r="GH62" s="11"/>
      <c r="GI62" s="11"/>
      <c r="GJ62" s="11"/>
      <c r="GK62" s="11"/>
    </row>
    <row r="63" spans="1:193" s="6" customFormat="1" ht="17.45" customHeight="1" x14ac:dyDescent="0.25">
      <c r="A63" s="75" t="s">
        <v>85</v>
      </c>
      <c r="B63" s="85"/>
      <c r="C63" s="61">
        <v>0.1</v>
      </c>
      <c r="D63" s="87">
        <v>0.1</v>
      </c>
      <c r="E63" s="87">
        <v>0.1</v>
      </c>
      <c r="F63" s="87">
        <v>0.1</v>
      </c>
      <c r="G63" s="87">
        <v>0.1</v>
      </c>
      <c r="H63" s="87">
        <v>0.1</v>
      </c>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c r="FW63" s="11"/>
      <c r="FX63" s="11"/>
      <c r="FY63" s="11"/>
      <c r="FZ63" s="11"/>
      <c r="GA63" s="11"/>
      <c r="GB63" s="11"/>
      <c r="GC63" s="11"/>
      <c r="GD63" s="11"/>
      <c r="GE63" s="11"/>
      <c r="GF63" s="11"/>
      <c r="GG63" s="11"/>
      <c r="GH63" s="11"/>
      <c r="GI63" s="11"/>
      <c r="GJ63" s="11"/>
      <c r="GK63" s="11"/>
    </row>
    <row r="64" spans="1:193" s="7" customFormat="1" ht="17.45" customHeight="1" x14ac:dyDescent="0.25">
      <c r="A64" s="84" t="s">
        <v>116</v>
      </c>
      <c r="B64" s="11"/>
      <c r="C64" s="88"/>
      <c r="D64" s="89"/>
      <c r="E64" s="89"/>
      <c r="F64" s="89"/>
      <c r="G64" s="89"/>
      <c r="H64" s="89"/>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c r="FW64" s="11"/>
      <c r="FX64" s="11"/>
      <c r="FY64" s="11"/>
      <c r="FZ64" s="11"/>
      <c r="GA64" s="11"/>
      <c r="GB64" s="11"/>
      <c r="GC64" s="11"/>
      <c r="GD64" s="11"/>
      <c r="GE64" s="11"/>
      <c r="GF64" s="11"/>
      <c r="GG64" s="11"/>
      <c r="GH64" s="11"/>
      <c r="GI64" s="11"/>
      <c r="GJ64" s="11"/>
      <c r="GK64" s="11"/>
    </row>
    <row r="65" spans="1:193" s="7" customFormat="1" ht="17.45" customHeight="1" x14ac:dyDescent="0.25">
      <c r="A65" s="90" t="s">
        <v>62</v>
      </c>
      <c r="B65" s="9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row>
    <row r="66" spans="1:193" ht="17.45" customHeight="1" x14ac:dyDescent="0.25">
      <c r="A66" s="92" t="s">
        <v>47</v>
      </c>
      <c r="B66" s="91"/>
      <c r="C66" s="18"/>
      <c r="D66" s="11"/>
      <c r="F66" s="11"/>
      <c r="H66" s="11"/>
    </row>
    <row r="67" spans="1:193" x14ac:dyDescent="0.25">
      <c r="A67" s="93"/>
      <c r="B67" s="11"/>
      <c r="C67" s="18"/>
      <c r="D67" s="11"/>
      <c r="F67" s="11"/>
      <c r="H67" s="11"/>
    </row>
    <row r="68" spans="1:193" x14ac:dyDescent="0.25">
      <c r="A68" s="94"/>
      <c r="B68" s="11"/>
      <c r="C68" s="18"/>
      <c r="D68" s="11"/>
      <c r="F68" s="11"/>
      <c r="H68" s="11"/>
    </row>
    <row r="69" spans="1:193" x14ac:dyDescent="0.25">
      <c r="A69" s="94"/>
      <c r="B69" s="11"/>
      <c r="C69" s="18"/>
      <c r="D69" s="11"/>
      <c r="F69" s="11"/>
      <c r="H69" s="11"/>
    </row>
    <row r="70" spans="1:193" x14ac:dyDescent="0.25">
      <c r="A70" s="93"/>
      <c r="B70" s="11"/>
      <c r="C70" s="18"/>
      <c r="D70" s="11"/>
      <c r="F70" s="11"/>
      <c r="H70" s="11"/>
    </row>
    <row r="71" spans="1:193" x14ac:dyDescent="0.25">
      <c r="A71" s="93"/>
      <c r="B71" s="11"/>
      <c r="C71" s="18"/>
      <c r="D71" s="11"/>
      <c r="F71" s="11"/>
      <c r="H71" s="11"/>
    </row>
    <row r="72" spans="1:193" x14ac:dyDescent="0.25">
      <c r="A72" s="93"/>
      <c r="B72" s="11"/>
      <c r="C72" s="18"/>
      <c r="D72" s="11"/>
      <c r="F72" s="11"/>
      <c r="H72" s="11"/>
    </row>
    <row r="73" spans="1:193" x14ac:dyDescent="0.25">
      <c r="A73" s="93"/>
      <c r="B73" s="11"/>
      <c r="C73" s="18"/>
      <c r="D73" s="11"/>
      <c r="F73" s="11"/>
      <c r="H73" s="11"/>
    </row>
    <row r="74" spans="1:193" x14ac:dyDescent="0.25">
      <c r="A74" s="93"/>
      <c r="B74" s="11"/>
      <c r="C74" s="18"/>
      <c r="D74" s="11"/>
      <c r="F74" s="11"/>
      <c r="H74" s="11"/>
    </row>
    <row r="75" spans="1:193" x14ac:dyDescent="0.25">
      <c r="A75" s="93"/>
      <c r="B75" s="11"/>
      <c r="C75" s="18"/>
      <c r="D75" s="11"/>
      <c r="F75" s="11"/>
      <c r="H75" s="11"/>
    </row>
    <row r="76" spans="1:193" x14ac:dyDescent="0.25">
      <c r="A76" s="93"/>
      <c r="B76" s="11"/>
      <c r="C76" s="18"/>
      <c r="D76" s="11"/>
      <c r="F76" s="11"/>
      <c r="H76" s="11"/>
    </row>
    <row r="77" spans="1:193" x14ac:dyDescent="0.25">
      <c r="A77" s="93"/>
      <c r="B77" s="11"/>
      <c r="C77" s="18"/>
      <c r="D77" s="11"/>
      <c r="F77" s="11"/>
      <c r="H77" s="11"/>
    </row>
    <row r="78" spans="1:193" x14ac:dyDescent="0.25">
      <c r="A78" s="93"/>
      <c r="B78" s="11"/>
      <c r="C78" s="18"/>
      <c r="D78" s="11"/>
      <c r="F78" s="11"/>
      <c r="H78" s="11"/>
    </row>
    <row r="79" spans="1:193" x14ac:dyDescent="0.25">
      <c r="A79" s="93"/>
      <c r="B79" s="11"/>
      <c r="C79" s="18"/>
      <c r="D79" s="11"/>
      <c r="F79" s="11"/>
      <c r="H79" s="11"/>
    </row>
    <row r="80" spans="1:193" x14ac:dyDescent="0.25">
      <c r="A80" s="93"/>
      <c r="B80" s="11"/>
      <c r="C80" s="18"/>
      <c r="D80" s="11"/>
      <c r="F80" s="11"/>
      <c r="H80" s="11"/>
    </row>
    <row r="81" spans="1:8" x14ac:dyDescent="0.25">
      <c r="A81" s="93"/>
      <c r="B81" s="11"/>
      <c r="C81" s="18"/>
      <c r="D81" s="11"/>
      <c r="F81" s="11"/>
      <c r="H81" s="11"/>
    </row>
    <row r="82" spans="1:8" x14ac:dyDescent="0.25">
      <c r="A82" s="93"/>
      <c r="B82" s="11"/>
      <c r="C82" s="18"/>
      <c r="D82" s="11"/>
      <c r="F82" s="11"/>
      <c r="H82" s="11"/>
    </row>
    <row r="83" spans="1:8" x14ac:dyDescent="0.25">
      <c r="A83" s="93"/>
      <c r="B83" s="11"/>
      <c r="C83" s="18"/>
      <c r="D83" s="11"/>
      <c r="F83" s="11"/>
      <c r="H83" s="11"/>
    </row>
    <row r="84" spans="1:8" x14ac:dyDescent="0.25">
      <c r="A84" s="93"/>
      <c r="B84" s="11"/>
      <c r="C84" s="18"/>
      <c r="D84" s="11"/>
      <c r="F84" s="11"/>
      <c r="H84" s="11"/>
    </row>
    <row r="85" spans="1:8" x14ac:dyDescent="0.25">
      <c r="A85" s="93"/>
      <c r="B85" s="11"/>
      <c r="C85" s="18"/>
      <c r="D85" s="11"/>
      <c r="F85" s="11"/>
      <c r="H85" s="11"/>
    </row>
    <row r="86" spans="1:8" x14ac:dyDescent="0.25">
      <c r="A86" s="93"/>
      <c r="B86" s="11"/>
      <c r="C86" s="18"/>
      <c r="D86" s="11"/>
      <c r="F86" s="11"/>
      <c r="H86" s="11"/>
    </row>
    <row r="87" spans="1:8" x14ac:dyDescent="0.25">
      <c r="A87" s="93"/>
      <c r="B87" s="11"/>
      <c r="C87" s="18"/>
      <c r="D87" s="11"/>
      <c r="F87" s="11"/>
      <c r="H87" s="11"/>
    </row>
    <row r="88" spans="1:8" x14ac:dyDescent="0.25">
      <c r="A88" s="93"/>
      <c r="B88" s="11"/>
      <c r="C88" s="18"/>
      <c r="D88" s="11"/>
      <c r="F88" s="11"/>
      <c r="H88" s="11"/>
    </row>
    <row r="89" spans="1:8" x14ac:dyDescent="0.25">
      <c r="A89" s="93"/>
      <c r="B89" s="11"/>
      <c r="C89" s="18"/>
      <c r="D89" s="11"/>
      <c r="F89" s="11"/>
      <c r="H89" s="11"/>
    </row>
    <row r="90" spans="1:8" x14ac:dyDescent="0.25">
      <c r="A90" s="93"/>
      <c r="B90" s="11"/>
      <c r="C90" s="18"/>
      <c r="D90" s="11"/>
      <c r="F90" s="11"/>
      <c r="H90" s="11"/>
    </row>
    <row r="91" spans="1:8" x14ac:dyDescent="0.25">
      <c r="A91" s="93"/>
      <c r="B91" s="11"/>
      <c r="C91" s="18"/>
      <c r="D91" s="11"/>
      <c r="F91" s="11"/>
      <c r="H91" s="11"/>
    </row>
    <row r="92" spans="1:8" x14ac:dyDescent="0.25">
      <c r="A92" s="93"/>
      <c r="B92" s="11"/>
      <c r="C92" s="18"/>
      <c r="D92" s="11"/>
      <c r="F92" s="11"/>
      <c r="H92" s="11"/>
    </row>
    <row r="93" spans="1:8" x14ac:dyDescent="0.25">
      <c r="A93" s="93"/>
      <c r="B93" s="11"/>
      <c r="C93" s="18"/>
      <c r="D93" s="11"/>
      <c r="F93" s="11"/>
      <c r="H93" s="11"/>
    </row>
    <row r="94" spans="1:8" x14ac:dyDescent="0.25">
      <c r="A94" s="93"/>
      <c r="B94" s="11"/>
      <c r="C94" s="18"/>
      <c r="D94" s="11"/>
      <c r="F94" s="11"/>
      <c r="H94" s="11"/>
    </row>
    <row r="95" spans="1:8" x14ac:dyDescent="0.25">
      <c r="A95" s="93"/>
      <c r="B95" s="11"/>
      <c r="C95" s="18"/>
      <c r="D95" s="11"/>
      <c r="F95" s="11"/>
      <c r="H95" s="11"/>
    </row>
    <row r="96" spans="1:8" x14ac:dyDescent="0.25">
      <c r="A96" s="93"/>
      <c r="B96" s="11"/>
      <c r="C96" s="18"/>
      <c r="D96" s="11"/>
      <c r="F96" s="11"/>
      <c r="H96" s="11"/>
    </row>
    <row r="97" spans="1:8" x14ac:dyDescent="0.25">
      <c r="A97" s="93"/>
      <c r="B97" s="11"/>
      <c r="C97" s="18"/>
      <c r="D97" s="11"/>
      <c r="F97" s="11"/>
      <c r="H97" s="11"/>
    </row>
    <row r="98" spans="1:8" x14ac:dyDescent="0.25">
      <c r="A98" s="93"/>
      <c r="B98" s="11"/>
      <c r="C98" s="18"/>
      <c r="D98" s="11"/>
      <c r="F98" s="11"/>
      <c r="H98" s="11"/>
    </row>
    <row r="99" spans="1:8" x14ac:dyDescent="0.25">
      <c r="A99" s="93"/>
      <c r="B99" s="11"/>
      <c r="C99" s="18"/>
      <c r="D99" s="11"/>
      <c r="F99" s="11"/>
      <c r="H99" s="11"/>
    </row>
    <row r="100" spans="1:8" x14ac:dyDescent="0.25">
      <c r="A100" s="93"/>
      <c r="B100" s="11"/>
      <c r="C100" s="18"/>
      <c r="D100" s="11"/>
      <c r="F100" s="11"/>
      <c r="H100" s="11"/>
    </row>
    <row r="101" spans="1:8" x14ac:dyDescent="0.25">
      <c r="A101" s="93"/>
      <c r="B101" s="11"/>
      <c r="C101" s="18"/>
      <c r="D101" s="11"/>
      <c r="F101" s="11"/>
      <c r="H101" s="11"/>
    </row>
    <row r="102" spans="1:8" x14ac:dyDescent="0.25">
      <c r="A102" s="93"/>
      <c r="B102" s="11"/>
      <c r="C102" s="18"/>
      <c r="D102" s="11"/>
      <c r="F102" s="11"/>
      <c r="H102" s="11"/>
    </row>
    <row r="103" spans="1:8" x14ac:dyDescent="0.25">
      <c r="A103" s="93"/>
      <c r="B103" s="11"/>
      <c r="C103" s="18"/>
      <c r="D103" s="11"/>
      <c r="F103" s="11"/>
      <c r="H103" s="11"/>
    </row>
    <row r="104" spans="1:8" x14ac:dyDescent="0.25">
      <c r="A104" s="93"/>
      <c r="B104" s="11"/>
      <c r="C104" s="18"/>
      <c r="D104" s="11"/>
      <c r="F104" s="11"/>
      <c r="H104" s="11"/>
    </row>
    <row r="105" spans="1:8" x14ac:dyDescent="0.25">
      <c r="A105" s="93"/>
      <c r="B105" s="11"/>
      <c r="C105" s="18"/>
      <c r="D105" s="11"/>
      <c r="F105" s="11"/>
      <c r="H105" s="11"/>
    </row>
    <row r="106" spans="1:8" x14ac:dyDescent="0.25">
      <c r="A106" s="93"/>
      <c r="B106" s="11"/>
      <c r="C106" s="18"/>
      <c r="D106" s="11"/>
      <c r="F106" s="11"/>
      <c r="H106" s="11"/>
    </row>
    <row r="107" spans="1:8" x14ac:dyDescent="0.25">
      <c r="A107" s="93"/>
      <c r="B107" s="11"/>
      <c r="C107" s="18"/>
      <c r="D107" s="11"/>
      <c r="F107" s="11"/>
      <c r="H107" s="11"/>
    </row>
    <row r="108" spans="1:8" x14ac:dyDescent="0.25">
      <c r="A108" s="93"/>
      <c r="B108" s="11"/>
      <c r="C108" s="18"/>
      <c r="D108" s="11"/>
      <c r="F108" s="11"/>
      <c r="H108" s="11"/>
    </row>
    <row r="109" spans="1:8" x14ac:dyDescent="0.25">
      <c r="A109" s="93"/>
      <c r="B109" s="11"/>
      <c r="C109" s="18"/>
      <c r="D109" s="11"/>
      <c r="F109" s="11"/>
      <c r="H109" s="11"/>
    </row>
    <row r="110" spans="1:8" x14ac:dyDescent="0.25">
      <c r="A110" s="93"/>
      <c r="B110" s="11"/>
      <c r="C110" s="18"/>
      <c r="D110" s="11"/>
      <c r="F110" s="11"/>
      <c r="H110" s="11"/>
    </row>
    <row r="111" spans="1:8" x14ac:dyDescent="0.25">
      <c r="A111" s="93"/>
      <c r="B111" s="11"/>
      <c r="C111" s="18"/>
      <c r="D111" s="11"/>
      <c r="F111" s="11"/>
      <c r="H111" s="11"/>
    </row>
    <row r="112" spans="1:8" x14ac:dyDescent="0.25">
      <c r="A112" s="93"/>
      <c r="B112" s="11"/>
      <c r="C112" s="18"/>
      <c r="D112" s="11"/>
      <c r="F112" s="11"/>
      <c r="H112" s="11"/>
    </row>
    <row r="113" spans="1:8" x14ac:dyDescent="0.25">
      <c r="A113" s="93"/>
      <c r="B113" s="11"/>
      <c r="C113" s="18"/>
      <c r="D113" s="11"/>
      <c r="F113" s="11"/>
      <c r="H113" s="11"/>
    </row>
    <row r="114" spans="1:8" x14ac:dyDescent="0.25">
      <c r="A114" s="93"/>
      <c r="B114" s="11"/>
      <c r="C114" s="18"/>
      <c r="D114" s="11"/>
      <c r="F114" s="11"/>
      <c r="H114" s="11"/>
    </row>
    <row r="115" spans="1:8" x14ac:dyDescent="0.25">
      <c r="A115" s="93"/>
      <c r="B115" s="11"/>
      <c r="C115" s="18"/>
      <c r="D115" s="11"/>
      <c r="F115" s="11"/>
      <c r="H115" s="11"/>
    </row>
    <row r="116" spans="1:8" x14ac:dyDescent="0.25">
      <c r="A116" s="93"/>
      <c r="B116" s="11"/>
      <c r="C116" s="18"/>
      <c r="D116" s="11"/>
      <c r="F116" s="11"/>
      <c r="H116" s="11"/>
    </row>
    <row r="117" spans="1:8" x14ac:dyDescent="0.25">
      <c r="A117" s="93"/>
      <c r="B117" s="11"/>
      <c r="C117" s="18"/>
      <c r="D117" s="11"/>
      <c r="F117" s="11"/>
      <c r="H117" s="11"/>
    </row>
    <row r="118" spans="1:8" x14ac:dyDescent="0.25">
      <c r="A118" s="93"/>
      <c r="B118" s="11"/>
      <c r="C118" s="18"/>
      <c r="D118" s="11"/>
      <c r="F118" s="11"/>
      <c r="H118" s="11"/>
    </row>
    <row r="119" spans="1:8" x14ac:dyDescent="0.25">
      <c r="A119" s="93"/>
      <c r="B119" s="11"/>
      <c r="C119" s="18"/>
      <c r="D119" s="11"/>
      <c r="F119" s="11"/>
      <c r="H119" s="11"/>
    </row>
    <row r="120" spans="1:8" x14ac:dyDescent="0.25">
      <c r="A120" s="93"/>
      <c r="B120" s="11"/>
      <c r="C120" s="18"/>
      <c r="D120" s="11"/>
      <c r="F120" s="11"/>
      <c r="H120" s="11"/>
    </row>
    <row r="121" spans="1:8" x14ac:dyDescent="0.25">
      <c r="A121" s="93"/>
      <c r="B121" s="11"/>
      <c r="C121" s="18"/>
      <c r="D121" s="11"/>
      <c r="F121" s="11"/>
      <c r="H121" s="11"/>
    </row>
    <row r="122" spans="1:8" x14ac:dyDescent="0.25">
      <c r="A122" s="93"/>
      <c r="B122" s="11"/>
      <c r="C122" s="18"/>
      <c r="D122" s="11"/>
      <c r="F122" s="11"/>
      <c r="H122" s="11"/>
    </row>
    <row r="123" spans="1:8" x14ac:dyDescent="0.25">
      <c r="A123" s="93"/>
      <c r="B123" s="11"/>
      <c r="C123" s="18"/>
      <c r="D123" s="11"/>
      <c r="F123" s="11"/>
      <c r="H123" s="11"/>
    </row>
    <row r="124" spans="1:8" x14ac:dyDescent="0.25">
      <c r="A124" s="93"/>
      <c r="B124" s="11"/>
      <c r="C124" s="18"/>
      <c r="D124" s="11"/>
      <c r="F124" s="11"/>
      <c r="H124" s="11"/>
    </row>
    <row r="125" spans="1:8" x14ac:dyDescent="0.25">
      <c r="A125" s="93"/>
      <c r="B125" s="11"/>
      <c r="C125" s="18"/>
      <c r="D125" s="11"/>
      <c r="F125" s="11"/>
      <c r="H125" s="11"/>
    </row>
    <row r="126" spans="1:8" x14ac:dyDescent="0.25">
      <c r="A126" s="93"/>
      <c r="B126" s="11"/>
      <c r="C126" s="18"/>
      <c r="D126" s="11"/>
      <c r="F126" s="11"/>
      <c r="H126" s="11"/>
    </row>
    <row r="127" spans="1:8" x14ac:dyDescent="0.25">
      <c r="A127" s="93"/>
      <c r="B127" s="11"/>
      <c r="C127" s="18"/>
      <c r="D127" s="11"/>
      <c r="F127" s="11"/>
      <c r="H127" s="11"/>
    </row>
    <row r="128" spans="1:8" x14ac:dyDescent="0.25">
      <c r="A128" s="93"/>
      <c r="B128" s="11"/>
      <c r="C128" s="18"/>
      <c r="D128" s="11"/>
      <c r="F128" s="11"/>
      <c r="H128" s="11"/>
    </row>
    <row r="129" spans="1:8" x14ac:dyDescent="0.25">
      <c r="A129" s="93"/>
      <c r="B129" s="11"/>
      <c r="C129" s="18"/>
      <c r="D129" s="11"/>
      <c r="F129" s="11"/>
      <c r="H129" s="11"/>
    </row>
    <row r="130" spans="1:8" x14ac:dyDescent="0.25">
      <c r="A130" s="93"/>
      <c r="B130" s="11"/>
      <c r="C130" s="18"/>
      <c r="D130" s="11"/>
      <c r="F130" s="11"/>
      <c r="H130" s="11"/>
    </row>
    <row r="131" spans="1:8" x14ac:dyDescent="0.25">
      <c r="A131" s="93"/>
      <c r="B131" s="11"/>
      <c r="C131" s="18"/>
      <c r="D131" s="11"/>
      <c r="F131" s="11"/>
      <c r="H131" s="11"/>
    </row>
    <row r="132" spans="1:8" x14ac:dyDescent="0.25">
      <c r="A132" s="93"/>
      <c r="B132" s="11"/>
      <c r="C132" s="18"/>
      <c r="D132" s="11"/>
      <c r="F132" s="11"/>
      <c r="H132" s="11"/>
    </row>
    <row r="133" spans="1:8" x14ac:dyDescent="0.25">
      <c r="A133" s="93"/>
      <c r="B133" s="11"/>
      <c r="C133" s="18"/>
      <c r="D133" s="11"/>
      <c r="F133" s="11"/>
      <c r="H133" s="11"/>
    </row>
    <row r="134" spans="1:8" x14ac:dyDescent="0.25">
      <c r="A134" s="93"/>
      <c r="B134" s="11"/>
      <c r="C134" s="18"/>
      <c r="D134" s="11"/>
      <c r="F134" s="11"/>
      <c r="H134" s="11"/>
    </row>
    <row r="135" spans="1:8" x14ac:dyDescent="0.25">
      <c r="A135" s="93"/>
      <c r="B135" s="11"/>
      <c r="C135" s="18"/>
      <c r="D135" s="11"/>
      <c r="F135" s="11"/>
      <c r="H135" s="11"/>
    </row>
    <row r="136" spans="1:8" x14ac:dyDescent="0.25">
      <c r="A136" s="93"/>
      <c r="B136" s="11"/>
      <c r="C136" s="18"/>
      <c r="D136" s="11"/>
      <c r="F136" s="11"/>
      <c r="H136" s="11"/>
    </row>
    <row r="137" spans="1:8" x14ac:dyDescent="0.25">
      <c r="A137" s="93"/>
      <c r="B137" s="11"/>
      <c r="C137" s="18"/>
      <c r="D137" s="11"/>
      <c r="F137" s="11"/>
      <c r="H137" s="11"/>
    </row>
    <row r="138" spans="1:8" x14ac:dyDescent="0.25">
      <c r="A138" s="93"/>
      <c r="B138" s="11"/>
      <c r="C138" s="18"/>
      <c r="D138" s="11"/>
      <c r="F138" s="11"/>
      <c r="H138" s="11"/>
    </row>
    <row r="139" spans="1:8" x14ac:dyDescent="0.25">
      <c r="A139" s="93"/>
      <c r="B139" s="11"/>
      <c r="C139" s="18"/>
      <c r="D139" s="11"/>
      <c r="F139" s="11"/>
      <c r="H139" s="11"/>
    </row>
    <row r="140" spans="1:8" x14ac:dyDescent="0.25">
      <c r="A140" s="93"/>
      <c r="B140" s="11"/>
      <c r="C140" s="18"/>
      <c r="D140" s="11"/>
      <c r="F140" s="11"/>
      <c r="H140" s="11"/>
    </row>
    <row r="141" spans="1:8" x14ac:dyDescent="0.25">
      <c r="A141" s="93"/>
      <c r="B141" s="11"/>
      <c r="C141" s="18"/>
      <c r="D141" s="11"/>
      <c r="F141" s="11"/>
      <c r="H141" s="11"/>
    </row>
    <row r="142" spans="1:8" x14ac:dyDescent="0.25">
      <c r="A142" s="93"/>
      <c r="B142" s="11"/>
      <c r="C142" s="18"/>
      <c r="D142" s="11"/>
      <c r="F142" s="11"/>
      <c r="H142" s="11"/>
    </row>
    <row r="143" spans="1:8" x14ac:dyDescent="0.25">
      <c r="A143" s="93"/>
      <c r="B143" s="11"/>
      <c r="C143" s="18"/>
      <c r="D143" s="11"/>
      <c r="F143" s="11"/>
      <c r="H143" s="11"/>
    </row>
    <row r="144" spans="1:8" x14ac:dyDescent="0.25">
      <c r="A144" s="93"/>
      <c r="B144" s="11"/>
      <c r="C144" s="18"/>
      <c r="D144" s="11"/>
      <c r="F144" s="11"/>
      <c r="H144" s="11"/>
    </row>
    <row r="145" spans="1:8" x14ac:dyDescent="0.25">
      <c r="A145" s="93"/>
      <c r="B145" s="11"/>
      <c r="C145" s="18"/>
      <c r="D145" s="11"/>
      <c r="F145" s="11"/>
      <c r="H145" s="11"/>
    </row>
    <row r="146" spans="1:8" x14ac:dyDescent="0.25">
      <c r="A146" s="93"/>
      <c r="B146" s="11"/>
      <c r="C146" s="18"/>
      <c r="D146" s="11"/>
      <c r="F146" s="11"/>
      <c r="H146" s="11"/>
    </row>
    <row r="147" spans="1:8" x14ac:dyDescent="0.25">
      <c r="A147" s="93"/>
      <c r="B147" s="11"/>
      <c r="C147" s="18"/>
      <c r="D147" s="11"/>
      <c r="F147" s="11"/>
      <c r="H147" s="11"/>
    </row>
    <row r="148" spans="1:8" x14ac:dyDescent="0.25">
      <c r="A148" s="93"/>
      <c r="B148" s="11"/>
      <c r="C148" s="18"/>
      <c r="D148" s="11"/>
      <c r="F148" s="11"/>
      <c r="H148" s="11"/>
    </row>
    <row r="149" spans="1:8" x14ac:dyDescent="0.25">
      <c r="A149" s="93"/>
      <c r="B149" s="11"/>
      <c r="C149" s="18"/>
      <c r="D149" s="11"/>
      <c r="F149" s="11"/>
      <c r="H149" s="11"/>
    </row>
    <row r="150" spans="1:8" x14ac:dyDescent="0.25">
      <c r="A150" s="93"/>
      <c r="B150" s="11"/>
      <c r="C150" s="18"/>
      <c r="D150" s="11"/>
      <c r="F150" s="11"/>
      <c r="H150" s="11"/>
    </row>
    <row r="151" spans="1:8" x14ac:dyDescent="0.25">
      <c r="A151" s="93"/>
      <c r="B151" s="11"/>
      <c r="C151" s="18"/>
      <c r="D151" s="11"/>
      <c r="F151" s="11"/>
      <c r="H151" s="11"/>
    </row>
    <row r="152" spans="1:8" x14ac:dyDescent="0.25">
      <c r="A152" s="93"/>
      <c r="B152" s="11"/>
      <c r="C152" s="18"/>
      <c r="D152" s="11"/>
      <c r="F152" s="11"/>
      <c r="H152" s="11"/>
    </row>
    <row r="153" spans="1:8" x14ac:dyDescent="0.25">
      <c r="A153" s="93"/>
      <c r="B153" s="11"/>
      <c r="C153" s="18"/>
      <c r="D153" s="11"/>
      <c r="F153" s="11"/>
      <c r="H153" s="11"/>
    </row>
    <row r="154" spans="1:8" x14ac:dyDescent="0.25">
      <c r="A154" s="93"/>
      <c r="B154" s="11"/>
      <c r="C154" s="18"/>
      <c r="D154" s="11"/>
      <c r="F154" s="11"/>
      <c r="H154" s="11"/>
    </row>
    <row r="155" spans="1:8" x14ac:dyDescent="0.25">
      <c r="A155" s="93"/>
      <c r="B155" s="11"/>
      <c r="C155" s="18"/>
      <c r="D155" s="11"/>
      <c r="F155" s="11"/>
      <c r="H155" s="11"/>
    </row>
    <row r="156" spans="1:8" x14ac:dyDescent="0.25">
      <c r="A156" s="93"/>
      <c r="B156" s="11"/>
      <c r="C156" s="18"/>
      <c r="D156" s="11"/>
      <c r="F156" s="11"/>
      <c r="H156" s="11"/>
    </row>
    <row r="157" spans="1:8" x14ac:dyDescent="0.25">
      <c r="A157" s="93"/>
      <c r="B157" s="11"/>
      <c r="C157" s="18"/>
      <c r="D157" s="11"/>
      <c r="F157" s="11"/>
      <c r="H157" s="11"/>
    </row>
    <row r="158" spans="1:8" x14ac:dyDescent="0.25">
      <c r="A158" s="93"/>
      <c r="B158" s="11"/>
      <c r="C158" s="18"/>
      <c r="D158" s="11"/>
      <c r="F158" s="11"/>
      <c r="H158" s="11"/>
    </row>
    <row r="159" spans="1:8" x14ac:dyDescent="0.25">
      <c r="A159" s="93"/>
      <c r="B159" s="11"/>
      <c r="C159" s="18"/>
      <c r="D159" s="11"/>
      <c r="F159" s="11"/>
      <c r="H159" s="11"/>
    </row>
    <row r="160" spans="1:8" x14ac:dyDescent="0.25">
      <c r="A160" s="93"/>
      <c r="B160" s="11"/>
      <c r="C160" s="18"/>
      <c r="D160" s="11"/>
      <c r="F160" s="11"/>
      <c r="H160" s="11"/>
    </row>
    <row r="161" spans="1:8" x14ac:dyDescent="0.25">
      <c r="A161" s="93"/>
      <c r="B161" s="11"/>
      <c r="C161" s="18"/>
      <c r="D161" s="11"/>
      <c r="F161" s="11"/>
      <c r="H161" s="11"/>
    </row>
    <row r="162" spans="1:8" x14ac:dyDescent="0.25">
      <c r="A162" s="93"/>
      <c r="B162" s="11"/>
      <c r="C162" s="18"/>
      <c r="D162" s="11"/>
      <c r="F162" s="11"/>
      <c r="H162" s="11"/>
    </row>
    <row r="163" spans="1:8" x14ac:dyDescent="0.25">
      <c r="A163" s="93"/>
      <c r="B163" s="11"/>
      <c r="C163" s="18"/>
      <c r="D163" s="11"/>
      <c r="F163" s="11"/>
      <c r="H163" s="11"/>
    </row>
    <row r="164" spans="1:8" x14ac:dyDescent="0.25">
      <c r="A164" s="93"/>
      <c r="B164" s="11"/>
      <c r="C164" s="18"/>
      <c r="D164" s="11"/>
      <c r="F164" s="11"/>
      <c r="H164" s="11"/>
    </row>
    <row r="165" spans="1:8" x14ac:dyDescent="0.25">
      <c r="A165" s="93"/>
      <c r="B165" s="11"/>
      <c r="C165" s="18"/>
      <c r="D165" s="11"/>
      <c r="F165" s="11"/>
      <c r="H165" s="11"/>
    </row>
    <row r="166" spans="1:8" x14ac:dyDescent="0.25">
      <c r="A166" s="93"/>
      <c r="B166" s="11"/>
      <c r="C166" s="18"/>
      <c r="D166" s="11"/>
      <c r="F166" s="11"/>
      <c r="H166" s="11"/>
    </row>
    <row r="167" spans="1:8" x14ac:dyDescent="0.25">
      <c r="A167" s="93"/>
      <c r="B167" s="11"/>
      <c r="C167" s="18"/>
      <c r="D167" s="11"/>
      <c r="F167" s="11"/>
      <c r="H167" s="11"/>
    </row>
    <row r="168" spans="1:8" x14ac:dyDescent="0.25">
      <c r="A168" s="93"/>
      <c r="B168" s="11"/>
      <c r="C168" s="18"/>
      <c r="D168" s="11"/>
      <c r="F168" s="11"/>
      <c r="H168" s="11"/>
    </row>
    <row r="169" spans="1:8" x14ac:dyDescent="0.25">
      <c r="A169" s="93"/>
      <c r="B169" s="11"/>
      <c r="C169" s="18"/>
      <c r="D169" s="11"/>
      <c r="F169" s="11"/>
      <c r="H169" s="11"/>
    </row>
    <row r="170" spans="1:8" x14ac:dyDescent="0.25">
      <c r="A170" s="93"/>
      <c r="B170" s="11"/>
      <c r="C170" s="18"/>
      <c r="D170" s="11"/>
      <c r="F170" s="11"/>
      <c r="H170" s="11"/>
    </row>
    <row r="171" spans="1:8" x14ac:dyDescent="0.25">
      <c r="A171" s="93"/>
      <c r="B171" s="11"/>
      <c r="C171" s="18"/>
      <c r="D171" s="11"/>
      <c r="F171" s="11"/>
      <c r="H171" s="11"/>
    </row>
    <row r="172" spans="1:8" x14ac:dyDescent="0.25">
      <c r="A172" s="93"/>
      <c r="B172" s="11"/>
      <c r="C172" s="18"/>
      <c r="D172" s="11"/>
      <c r="F172" s="11"/>
      <c r="H172" s="11"/>
    </row>
    <row r="173" spans="1:8" x14ac:dyDescent="0.25">
      <c r="A173" s="93"/>
      <c r="B173" s="11"/>
      <c r="C173" s="18"/>
      <c r="D173" s="11"/>
      <c r="F173" s="11"/>
      <c r="H173" s="11"/>
    </row>
    <row r="174" spans="1:8" x14ac:dyDescent="0.25">
      <c r="A174" s="93"/>
      <c r="B174" s="11"/>
      <c r="C174" s="18"/>
      <c r="D174" s="11"/>
      <c r="F174" s="11"/>
      <c r="H174" s="11"/>
    </row>
    <row r="175" spans="1:8" x14ac:dyDescent="0.25">
      <c r="A175" s="93"/>
      <c r="B175" s="11"/>
      <c r="C175" s="18"/>
      <c r="D175" s="11"/>
      <c r="F175" s="11"/>
      <c r="H175" s="11"/>
    </row>
    <row r="176" spans="1:8" x14ac:dyDescent="0.25">
      <c r="A176" s="93"/>
      <c r="B176" s="11"/>
      <c r="C176" s="18"/>
      <c r="D176" s="11"/>
      <c r="F176" s="11"/>
      <c r="H176" s="11"/>
    </row>
    <row r="177" spans="1:8" x14ac:dyDescent="0.25">
      <c r="A177" s="93"/>
      <c r="B177" s="11"/>
      <c r="C177" s="18"/>
      <c r="D177" s="11"/>
      <c r="F177" s="11"/>
      <c r="H177" s="11"/>
    </row>
    <row r="178" spans="1:8" x14ac:dyDescent="0.25">
      <c r="A178" s="93"/>
      <c r="B178" s="11"/>
      <c r="C178" s="18"/>
      <c r="D178" s="11"/>
      <c r="F178" s="11"/>
      <c r="H178" s="11"/>
    </row>
    <row r="179" spans="1:8" x14ac:dyDescent="0.25">
      <c r="A179" s="93"/>
      <c r="B179" s="11"/>
      <c r="C179" s="18"/>
      <c r="D179" s="11"/>
      <c r="F179" s="11"/>
      <c r="H179" s="11"/>
    </row>
    <row r="180" spans="1:8" x14ac:dyDescent="0.25">
      <c r="A180" s="93"/>
      <c r="B180" s="11"/>
      <c r="C180" s="18"/>
      <c r="D180" s="11"/>
      <c r="F180" s="11"/>
      <c r="H180" s="11"/>
    </row>
    <row r="181" spans="1:8" x14ac:dyDescent="0.25">
      <c r="A181" s="93"/>
      <c r="B181" s="11"/>
      <c r="C181" s="18"/>
      <c r="D181" s="11"/>
      <c r="F181" s="11"/>
      <c r="H181" s="11"/>
    </row>
    <row r="182" spans="1:8" x14ac:dyDescent="0.25">
      <c r="A182" s="93"/>
      <c r="B182" s="11"/>
      <c r="C182" s="18"/>
      <c r="D182" s="11"/>
      <c r="F182" s="11"/>
      <c r="H182" s="11"/>
    </row>
    <row r="183" spans="1:8" x14ac:dyDescent="0.25">
      <c r="A183" s="93"/>
      <c r="B183" s="11"/>
      <c r="C183" s="18"/>
      <c r="D183" s="11"/>
      <c r="F183" s="11"/>
      <c r="H183" s="11"/>
    </row>
    <row r="184" spans="1:8" x14ac:dyDescent="0.25">
      <c r="A184" s="93"/>
      <c r="B184" s="11"/>
      <c r="C184" s="18"/>
      <c r="D184" s="11"/>
      <c r="F184" s="11"/>
      <c r="H184" s="11"/>
    </row>
    <row r="185" spans="1:8" x14ac:dyDescent="0.25">
      <c r="A185" s="93"/>
      <c r="B185" s="11"/>
      <c r="C185" s="18"/>
      <c r="D185" s="11"/>
      <c r="F185" s="11"/>
      <c r="H185" s="11"/>
    </row>
    <row r="186" spans="1:8" x14ac:dyDescent="0.25">
      <c r="A186" s="93"/>
      <c r="B186" s="11"/>
      <c r="C186" s="18"/>
      <c r="D186" s="11"/>
      <c r="F186" s="11"/>
      <c r="H186" s="11"/>
    </row>
    <row r="187" spans="1:8" x14ac:dyDescent="0.25">
      <c r="A187" s="93"/>
      <c r="B187" s="11"/>
      <c r="C187" s="18"/>
      <c r="D187" s="11"/>
      <c r="F187" s="11"/>
      <c r="H187" s="11"/>
    </row>
    <row r="188" spans="1:8" x14ac:dyDescent="0.25">
      <c r="A188" s="93"/>
      <c r="B188" s="11"/>
      <c r="C188" s="18"/>
      <c r="D188" s="11"/>
      <c r="F188" s="11"/>
      <c r="H188" s="11"/>
    </row>
    <row r="189" spans="1:8" x14ac:dyDescent="0.25">
      <c r="A189" s="93"/>
      <c r="B189" s="11"/>
      <c r="C189" s="18"/>
      <c r="D189" s="11"/>
      <c r="F189" s="11"/>
      <c r="H189" s="11"/>
    </row>
    <row r="190" spans="1:8" x14ac:dyDescent="0.25">
      <c r="A190" s="93"/>
      <c r="B190" s="11"/>
      <c r="C190" s="18"/>
      <c r="D190" s="11"/>
      <c r="F190" s="11"/>
      <c r="H190" s="11"/>
    </row>
    <row r="191" spans="1:8" x14ac:dyDescent="0.25">
      <c r="A191" s="93"/>
      <c r="B191" s="11"/>
      <c r="C191" s="18"/>
      <c r="D191" s="11"/>
      <c r="F191" s="11"/>
      <c r="H191" s="11"/>
    </row>
    <row r="192" spans="1:8" x14ac:dyDescent="0.25">
      <c r="A192" s="93"/>
      <c r="B192" s="11"/>
      <c r="C192" s="18"/>
      <c r="D192" s="11"/>
      <c r="F192" s="11"/>
      <c r="H192" s="11"/>
    </row>
    <row r="193" spans="1:8" x14ac:dyDescent="0.25">
      <c r="A193" s="93"/>
      <c r="B193" s="11"/>
      <c r="C193" s="18"/>
      <c r="D193" s="11"/>
      <c r="F193" s="11"/>
      <c r="H193" s="11"/>
    </row>
    <row r="194" spans="1:8" x14ac:dyDescent="0.25">
      <c r="A194" s="93"/>
      <c r="B194" s="11"/>
      <c r="C194" s="18"/>
      <c r="D194" s="11"/>
      <c r="F194" s="11"/>
      <c r="H194" s="11"/>
    </row>
    <row r="195" spans="1:8" x14ac:dyDescent="0.25">
      <c r="A195" s="93"/>
      <c r="B195" s="11"/>
      <c r="C195" s="18"/>
      <c r="D195" s="11"/>
      <c r="F195" s="11"/>
      <c r="H195" s="11"/>
    </row>
    <row r="196" spans="1:8" x14ac:dyDescent="0.25">
      <c r="A196" s="93"/>
      <c r="B196" s="11"/>
      <c r="C196" s="18"/>
      <c r="D196" s="11"/>
      <c r="F196" s="11"/>
      <c r="H196" s="11"/>
    </row>
    <row r="197" spans="1:8" x14ac:dyDescent="0.25">
      <c r="A197" s="93"/>
      <c r="B197" s="11"/>
      <c r="C197" s="18"/>
      <c r="D197" s="11"/>
      <c r="F197" s="11"/>
      <c r="H197" s="11"/>
    </row>
    <row r="198" spans="1:8" x14ac:dyDescent="0.25">
      <c r="A198" s="93"/>
      <c r="B198" s="11"/>
      <c r="C198" s="18"/>
      <c r="D198" s="11"/>
      <c r="F198" s="11"/>
      <c r="H198" s="11"/>
    </row>
    <row r="199" spans="1:8" x14ac:dyDescent="0.25">
      <c r="A199" s="93"/>
      <c r="B199" s="11"/>
      <c r="C199" s="18"/>
      <c r="D199" s="11"/>
      <c r="F199" s="11"/>
      <c r="H199" s="11"/>
    </row>
    <row r="200" spans="1:8" x14ac:dyDescent="0.25">
      <c r="A200" s="93"/>
      <c r="B200" s="11"/>
      <c r="C200" s="18"/>
      <c r="D200" s="11"/>
      <c r="F200" s="11"/>
      <c r="H200" s="11"/>
    </row>
    <row r="201" spans="1:8" x14ac:dyDescent="0.25">
      <c r="A201" s="93"/>
      <c r="B201" s="11"/>
      <c r="C201" s="18"/>
      <c r="D201" s="11"/>
      <c r="F201" s="11"/>
      <c r="H201" s="11"/>
    </row>
    <row r="202" spans="1:8" x14ac:dyDescent="0.25">
      <c r="A202" s="93"/>
      <c r="B202" s="11"/>
      <c r="C202" s="18"/>
      <c r="D202" s="11"/>
      <c r="F202" s="11"/>
      <c r="H202" s="11"/>
    </row>
    <row r="203" spans="1:8" x14ac:dyDescent="0.25">
      <c r="A203" s="93"/>
      <c r="B203" s="11"/>
      <c r="C203" s="18"/>
      <c r="D203" s="11"/>
      <c r="F203" s="11"/>
      <c r="H203" s="11"/>
    </row>
    <row r="204" spans="1:8" x14ac:dyDescent="0.25">
      <c r="A204" s="93"/>
      <c r="B204" s="11"/>
      <c r="C204" s="18"/>
      <c r="D204" s="11"/>
      <c r="F204" s="11"/>
      <c r="H204" s="11"/>
    </row>
    <row r="205" spans="1:8" x14ac:dyDescent="0.25">
      <c r="A205" s="93"/>
      <c r="B205" s="11"/>
      <c r="C205" s="18"/>
      <c r="D205" s="11"/>
      <c r="F205" s="11"/>
      <c r="H205" s="11"/>
    </row>
    <row r="206" spans="1:8" x14ac:dyDescent="0.25">
      <c r="A206" s="93"/>
      <c r="B206" s="11"/>
      <c r="C206" s="18"/>
      <c r="D206" s="11"/>
      <c r="F206" s="11"/>
      <c r="H206" s="11"/>
    </row>
    <row r="207" spans="1:8" x14ac:dyDescent="0.25">
      <c r="A207" s="93"/>
      <c r="B207" s="11"/>
      <c r="C207" s="18"/>
      <c r="D207" s="11"/>
      <c r="F207" s="11"/>
      <c r="H207" s="11"/>
    </row>
    <row r="208" spans="1:8" x14ac:dyDescent="0.25">
      <c r="A208" s="93"/>
      <c r="B208" s="11"/>
      <c r="C208" s="18"/>
      <c r="D208" s="11"/>
      <c r="F208" s="11"/>
      <c r="H208" s="11"/>
    </row>
    <row r="209" spans="1:8" x14ac:dyDescent="0.25">
      <c r="A209" s="93"/>
      <c r="B209" s="11"/>
      <c r="C209" s="18"/>
      <c r="D209" s="11"/>
      <c r="F209" s="11"/>
      <c r="H209" s="11"/>
    </row>
    <row r="210" spans="1:8" x14ac:dyDescent="0.25">
      <c r="A210" s="93"/>
      <c r="B210" s="11"/>
      <c r="C210" s="18"/>
      <c r="D210" s="11"/>
      <c r="F210" s="11"/>
      <c r="H210" s="11"/>
    </row>
    <row r="211" spans="1:8" x14ac:dyDescent="0.25">
      <c r="A211" s="93"/>
      <c r="B211" s="11"/>
      <c r="C211" s="18"/>
      <c r="D211" s="11"/>
      <c r="F211" s="11"/>
      <c r="H211" s="11"/>
    </row>
    <row r="212" spans="1:8" x14ac:dyDescent="0.25">
      <c r="A212" s="93"/>
      <c r="B212" s="11"/>
      <c r="C212" s="18"/>
      <c r="D212" s="11"/>
      <c r="F212" s="11"/>
      <c r="H212" s="11"/>
    </row>
    <row r="213" spans="1:8" x14ac:dyDescent="0.25">
      <c r="A213" s="93"/>
      <c r="B213" s="11"/>
      <c r="C213" s="18"/>
      <c r="D213" s="11"/>
      <c r="F213" s="11"/>
      <c r="H213" s="11"/>
    </row>
    <row r="214" spans="1:8" x14ac:dyDescent="0.25">
      <c r="A214" s="93"/>
      <c r="B214" s="11"/>
      <c r="C214" s="18"/>
      <c r="D214" s="11"/>
      <c r="F214" s="11"/>
      <c r="H214" s="11"/>
    </row>
    <row r="215" spans="1:8" x14ac:dyDescent="0.25">
      <c r="A215" s="93"/>
      <c r="B215" s="11"/>
      <c r="C215" s="18"/>
      <c r="D215" s="11"/>
      <c r="F215" s="11"/>
      <c r="H215" s="11"/>
    </row>
    <row r="216" spans="1:8" x14ac:dyDescent="0.25">
      <c r="A216" s="93"/>
      <c r="B216" s="11"/>
      <c r="C216" s="18"/>
      <c r="D216" s="11"/>
      <c r="F216" s="11"/>
      <c r="H216" s="11"/>
    </row>
    <row r="217" spans="1:8" x14ac:dyDescent="0.25">
      <c r="A217" s="93"/>
      <c r="B217" s="11"/>
      <c r="C217" s="18"/>
      <c r="D217" s="11"/>
      <c r="F217" s="11"/>
      <c r="H217" s="11"/>
    </row>
    <row r="218" spans="1:8" x14ac:dyDescent="0.25">
      <c r="A218" s="93"/>
      <c r="B218" s="11"/>
      <c r="C218" s="18"/>
      <c r="D218" s="11"/>
      <c r="F218" s="11"/>
      <c r="H218" s="11"/>
    </row>
    <row r="219" spans="1:8" x14ac:dyDescent="0.25">
      <c r="A219" s="93"/>
      <c r="B219" s="11"/>
      <c r="C219" s="18"/>
      <c r="D219" s="11"/>
      <c r="F219" s="11"/>
      <c r="H219" s="11"/>
    </row>
    <row r="220" spans="1:8" x14ac:dyDescent="0.25">
      <c r="A220" s="93"/>
      <c r="B220" s="11"/>
      <c r="C220" s="18"/>
      <c r="D220" s="11"/>
      <c r="F220" s="11"/>
      <c r="H220" s="11"/>
    </row>
    <row r="221" spans="1:8" x14ac:dyDescent="0.25">
      <c r="A221" s="93"/>
      <c r="B221" s="11"/>
      <c r="C221" s="18"/>
      <c r="D221" s="11"/>
      <c r="F221" s="11"/>
      <c r="H221" s="11"/>
    </row>
    <row r="222" spans="1:8" x14ac:dyDescent="0.25">
      <c r="A222" s="93"/>
      <c r="B222" s="11"/>
      <c r="C222" s="18"/>
      <c r="D222" s="11"/>
      <c r="F222" s="11"/>
      <c r="H222" s="11"/>
    </row>
    <row r="223" spans="1:8" x14ac:dyDescent="0.25">
      <c r="A223" s="93"/>
      <c r="B223" s="11"/>
      <c r="C223" s="18"/>
      <c r="D223" s="11"/>
      <c r="F223" s="11"/>
      <c r="H223" s="11"/>
    </row>
    <row r="224" spans="1:8" x14ac:dyDescent="0.25">
      <c r="A224" s="93"/>
      <c r="B224" s="11"/>
      <c r="C224" s="18"/>
      <c r="D224" s="11"/>
      <c r="F224" s="11"/>
      <c r="H224" s="11"/>
    </row>
    <row r="225" spans="1:8" x14ac:dyDescent="0.25">
      <c r="A225" s="93"/>
      <c r="B225" s="11"/>
      <c r="C225" s="18"/>
      <c r="D225" s="11"/>
      <c r="F225" s="11"/>
      <c r="H225" s="11"/>
    </row>
    <row r="226" spans="1:8" x14ac:dyDescent="0.25">
      <c r="A226" s="93"/>
      <c r="B226" s="11"/>
      <c r="C226" s="18"/>
      <c r="D226" s="11"/>
      <c r="F226" s="11"/>
      <c r="H226" s="11"/>
    </row>
    <row r="227" spans="1:8" x14ac:dyDescent="0.25">
      <c r="A227" s="93"/>
      <c r="B227" s="11"/>
      <c r="C227" s="18"/>
      <c r="D227" s="11"/>
      <c r="F227" s="11"/>
      <c r="H227" s="11"/>
    </row>
    <row r="228" spans="1:8" x14ac:dyDescent="0.25">
      <c r="A228" s="93"/>
      <c r="B228" s="11"/>
      <c r="C228" s="18"/>
      <c r="D228" s="11"/>
      <c r="F228" s="11"/>
      <c r="H228" s="11"/>
    </row>
    <row r="229" spans="1:8" x14ac:dyDescent="0.25">
      <c r="A229" s="93"/>
      <c r="B229" s="11"/>
      <c r="C229" s="18"/>
      <c r="D229" s="11"/>
      <c r="F229" s="11"/>
      <c r="H229" s="11"/>
    </row>
    <row r="230" spans="1:8" x14ac:dyDescent="0.25">
      <c r="A230" s="93"/>
      <c r="B230" s="11"/>
      <c r="C230" s="18"/>
      <c r="D230" s="11"/>
      <c r="F230" s="11"/>
      <c r="H230" s="11"/>
    </row>
    <row r="231" spans="1:8" x14ac:dyDescent="0.25">
      <c r="A231" s="93"/>
      <c r="B231" s="11"/>
      <c r="C231" s="18"/>
      <c r="D231" s="11"/>
      <c r="F231" s="11"/>
      <c r="H231" s="11"/>
    </row>
    <row r="232" spans="1:8" x14ac:dyDescent="0.25">
      <c r="A232" s="93"/>
      <c r="B232" s="11"/>
      <c r="C232" s="18"/>
      <c r="D232" s="11"/>
      <c r="F232" s="11"/>
      <c r="H232" s="11"/>
    </row>
    <row r="233" spans="1:8" x14ac:dyDescent="0.25">
      <c r="A233" s="93"/>
      <c r="B233" s="11"/>
      <c r="C233" s="18"/>
      <c r="D233" s="11"/>
      <c r="F233" s="11"/>
      <c r="H233" s="11"/>
    </row>
    <row r="234" spans="1:8" x14ac:dyDescent="0.25">
      <c r="A234" s="93"/>
      <c r="B234" s="11"/>
      <c r="C234" s="18"/>
      <c r="D234" s="11"/>
      <c r="F234" s="11"/>
      <c r="H234" s="11"/>
    </row>
    <row r="235" spans="1:8" x14ac:dyDescent="0.25">
      <c r="A235" s="93"/>
      <c r="B235" s="11"/>
      <c r="C235" s="18"/>
      <c r="D235" s="11"/>
      <c r="F235" s="11"/>
      <c r="H235" s="11"/>
    </row>
    <row r="236" spans="1:8" x14ac:dyDescent="0.25">
      <c r="A236" s="93"/>
      <c r="B236" s="11"/>
      <c r="C236" s="18"/>
      <c r="D236" s="11"/>
      <c r="F236" s="11"/>
      <c r="H236" s="11"/>
    </row>
    <row r="237" spans="1:8" x14ac:dyDescent="0.25">
      <c r="A237" s="93"/>
      <c r="B237" s="11"/>
      <c r="C237" s="18"/>
      <c r="D237" s="11"/>
      <c r="F237" s="11"/>
      <c r="H237" s="11"/>
    </row>
    <row r="238" spans="1:8" x14ac:dyDescent="0.25">
      <c r="A238" s="93"/>
      <c r="B238" s="11"/>
      <c r="C238" s="18"/>
      <c r="D238" s="11"/>
      <c r="F238" s="11"/>
      <c r="H238" s="11"/>
    </row>
    <row r="239" spans="1:8" x14ac:dyDescent="0.25">
      <c r="A239" s="93"/>
      <c r="B239" s="11"/>
      <c r="C239" s="18"/>
      <c r="D239" s="11"/>
      <c r="F239" s="11"/>
      <c r="H239" s="11"/>
    </row>
    <row r="240" spans="1:8" x14ac:dyDescent="0.25">
      <c r="A240" s="93"/>
      <c r="B240" s="11"/>
      <c r="C240" s="18"/>
      <c r="D240" s="11"/>
      <c r="F240" s="11"/>
      <c r="H240" s="11"/>
    </row>
    <row r="241" spans="1:8" x14ac:dyDescent="0.25">
      <c r="A241" s="93"/>
      <c r="B241" s="11"/>
      <c r="C241" s="18"/>
      <c r="D241" s="11"/>
      <c r="F241" s="11"/>
      <c r="H241" s="11"/>
    </row>
    <row r="242" spans="1:8" x14ac:dyDescent="0.25">
      <c r="A242" s="93"/>
      <c r="B242" s="11"/>
      <c r="C242" s="18"/>
      <c r="D242" s="11"/>
      <c r="F242" s="11"/>
      <c r="H242" s="11"/>
    </row>
    <row r="243" spans="1:8" x14ac:dyDescent="0.25">
      <c r="A243" s="93"/>
      <c r="B243" s="11"/>
      <c r="C243" s="18"/>
      <c r="D243" s="11"/>
      <c r="F243" s="11"/>
      <c r="H243" s="11"/>
    </row>
    <row r="244" spans="1:8" x14ac:dyDescent="0.25">
      <c r="A244" s="93"/>
      <c r="B244" s="11"/>
      <c r="C244" s="18"/>
      <c r="D244" s="11"/>
      <c r="F244" s="11"/>
      <c r="H244" s="11"/>
    </row>
    <row r="245" spans="1:8" x14ac:dyDescent="0.25">
      <c r="A245" s="93"/>
      <c r="B245" s="11"/>
      <c r="C245" s="18"/>
      <c r="D245" s="11"/>
      <c r="F245" s="11"/>
      <c r="H245" s="11"/>
    </row>
    <row r="246" spans="1:8" x14ac:dyDescent="0.25">
      <c r="A246" s="93"/>
      <c r="B246" s="11"/>
      <c r="C246" s="18"/>
      <c r="D246" s="11"/>
      <c r="F246" s="11"/>
      <c r="H246" s="11"/>
    </row>
    <row r="247" spans="1:8" x14ac:dyDescent="0.25">
      <c r="A247" s="93"/>
      <c r="B247" s="11"/>
      <c r="C247" s="18"/>
      <c r="D247" s="11"/>
      <c r="F247" s="11"/>
      <c r="H247" s="11"/>
    </row>
    <row r="248" spans="1:8" x14ac:dyDescent="0.25">
      <c r="A248" s="93"/>
      <c r="B248" s="11"/>
      <c r="C248" s="18"/>
      <c r="D248" s="11"/>
      <c r="F248" s="11"/>
      <c r="H248" s="11"/>
    </row>
    <row r="249" spans="1:8" x14ac:dyDescent="0.25">
      <c r="A249" s="93"/>
      <c r="B249" s="11"/>
      <c r="C249" s="18"/>
      <c r="D249" s="11"/>
      <c r="F249" s="11"/>
      <c r="H249" s="11"/>
    </row>
    <row r="250" spans="1:8" x14ac:dyDescent="0.25">
      <c r="A250" s="93"/>
      <c r="B250" s="11"/>
      <c r="C250" s="18"/>
      <c r="D250" s="11"/>
      <c r="F250" s="11"/>
      <c r="H250" s="11"/>
    </row>
    <row r="251" spans="1:8" x14ac:dyDescent="0.25">
      <c r="A251" s="93"/>
      <c r="B251" s="11"/>
      <c r="C251" s="18"/>
      <c r="D251" s="11"/>
      <c r="F251" s="11"/>
      <c r="H251" s="11"/>
    </row>
    <row r="252" spans="1:8" x14ac:dyDescent="0.25">
      <c r="A252" s="93"/>
      <c r="B252" s="11"/>
      <c r="C252" s="18"/>
      <c r="D252" s="11"/>
      <c r="F252" s="11"/>
      <c r="H252" s="11"/>
    </row>
    <row r="253" spans="1:8" x14ac:dyDescent="0.25">
      <c r="A253" s="93"/>
      <c r="B253" s="11"/>
      <c r="C253" s="18"/>
      <c r="D253" s="11"/>
      <c r="F253" s="11"/>
      <c r="H253" s="11"/>
    </row>
    <row r="254" spans="1:8" x14ac:dyDescent="0.25">
      <c r="A254" s="93"/>
      <c r="B254" s="11"/>
      <c r="C254" s="18"/>
      <c r="D254" s="11"/>
      <c r="F254" s="11"/>
      <c r="H254" s="11"/>
    </row>
    <row r="255" spans="1:8" x14ac:dyDescent="0.25">
      <c r="A255" s="93"/>
      <c r="B255" s="11"/>
      <c r="C255" s="18"/>
      <c r="D255" s="11"/>
      <c r="F255" s="11"/>
      <c r="H255" s="11"/>
    </row>
    <row r="256" spans="1:8" x14ac:dyDescent="0.25">
      <c r="A256" s="93"/>
      <c r="B256" s="11"/>
      <c r="C256" s="18"/>
      <c r="D256" s="11"/>
      <c r="F256" s="11"/>
      <c r="H256" s="11"/>
    </row>
    <row r="257" spans="1:8" x14ac:dyDescent="0.25">
      <c r="A257" s="93"/>
      <c r="B257" s="11"/>
      <c r="C257" s="18"/>
      <c r="D257" s="11"/>
      <c r="F257" s="11"/>
      <c r="H257" s="11"/>
    </row>
    <row r="258" spans="1:8" x14ac:dyDescent="0.25">
      <c r="A258" s="93"/>
      <c r="B258" s="11"/>
      <c r="C258" s="18"/>
      <c r="D258" s="11"/>
      <c r="F258" s="11"/>
      <c r="H258" s="11"/>
    </row>
    <row r="259" spans="1:8" x14ac:dyDescent="0.25">
      <c r="A259" s="93"/>
      <c r="B259" s="11"/>
      <c r="C259" s="18"/>
      <c r="D259" s="11"/>
      <c r="F259" s="11"/>
      <c r="H259" s="11"/>
    </row>
    <row r="260" spans="1:8" x14ac:dyDescent="0.25">
      <c r="A260" s="93"/>
      <c r="B260" s="11"/>
      <c r="C260" s="18"/>
      <c r="D260" s="11"/>
      <c r="F260" s="11"/>
      <c r="H260" s="11"/>
    </row>
    <row r="261" spans="1:8" x14ac:dyDescent="0.25">
      <c r="A261" s="93"/>
      <c r="B261" s="11"/>
      <c r="C261" s="18"/>
      <c r="D261" s="11"/>
      <c r="F261" s="11"/>
      <c r="H261" s="11"/>
    </row>
    <row r="262" spans="1:8" x14ac:dyDescent="0.25">
      <c r="A262" s="93"/>
      <c r="B262" s="11"/>
      <c r="C262" s="18"/>
      <c r="D262" s="11"/>
      <c r="F262" s="11"/>
      <c r="H262" s="11"/>
    </row>
    <row r="263" spans="1:8" x14ac:dyDescent="0.25">
      <c r="A263" s="93"/>
      <c r="B263" s="11"/>
      <c r="C263" s="18"/>
      <c r="D263" s="11"/>
      <c r="F263" s="11"/>
      <c r="H263" s="11"/>
    </row>
    <row r="264" spans="1:8" x14ac:dyDescent="0.25">
      <c r="A264" s="93"/>
      <c r="B264" s="11"/>
      <c r="C264" s="18"/>
      <c r="D264" s="11"/>
      <c r="F264" s="11"/>
      <c r="H264" s="11"/>
    </row>
    <row r="265" spans="1:8" x14ac:dyDescent="0.25">
      <c r="A265" s="93"/>
      <c r="B265" s="11"/>
      <c r="C265" s="18"/>
      <c r="D265" s="11"/>
      <c r="F265" s="11"/>
      <c r="H265" s="11"/>
    </row>
    <row r="266" spans="1:8" x14ac:dyDescent="0.25">
      <c r="A266" s="93"/>
      <c r="B266" s="11"/>
      <c r="C266" s="18"/>
      <c r="D266" s="11"/>
      <c r="F266" s="11"/>
      <c r="H266" s="11"/>
    </row>
    <row r="267" spans="1:8" x14ac:dyDescent="0.25">
      <c r="A267" s="93"/>
      <c r="B267" s="11"/>
      <c r="C267" s="18"/>
      <c r="D267" s="11"/>
      <c r="F267" s="11"/>
      <c r="H267" s="11"/>
    </row>
    <row r="268" spans="1:8" x14ac:dyDescent="0.25">
      <c r="A268" s="93"/>
      <c r="B268" s="11"/>
      <c r="C268" s="18"/>
      <c r="D268" s="11"/>
      <c r="F268" s="11"/>
      <c r="H268" s="11"/>
    </row>
    <row r="269" spans="1:8" x14ac:dyDescent="0.25">
      <c r="A269" s="93"/>
      <c r="B269" s="11"/>
      <c r="C269" s="18"/>
      <c r="D269" s="11"/>
      <c r="F269" s="11"/>
      <c r="H269" s="11"/>
    </row>
    <row r="270" spans="1:8" x14ac:dyDescent="0.25">
      <c r="A270" s="93"/>
      <c r="B270" s="11"/>
      <c r="C270" s="18"/>
      <c r="D270" s="11"/>
      <c r="F270" s="11"/>
      <c r="H270" s="11"/>
    </row>
    <row r="271" spans="1:8" x14ac:dyDescent="0.25">
      <c r="A271" s="93"/>
      <c r="B271" s="11"/>
      <c r="C271" s="18"/>
      <c r="D271" s="11"/>
      <c r="F271" s="11"/>
      <c r="H271" s="11"/>
    </row>
    <row r="272" spans="1:8" x14ac:dyDescent="0.25">
      <c r="A272" s="93"/>
      <c r="B272" s="11"/>
      <c r="C272" s="18"/>
      <c r="D272" s="11"/>
      <c r="F272" s="11"/>
      <c r="H272" s="11"/>
    </row>
    <row r="273" spans="1:8" x14ac:dyDescent="0.25">
      <c r="A273" s="93"/>
      <c r="B273" s="11"/>
      <c r="C273" s="18"/>
      <c r="D273" s="11"/>
      <c r="F273" s="11"/>
      <c r="H273" s="11"/>
    </row>
    <row r="274" spans="1:8" x14ac:dyDescent="0.25">
      <c r="A274" s="93"/>
      <c r="B274" s="11"/>
      <c r="C274" s="18"/>
      <c r="D274" s="11"/>
      <c r="F274" s="11"/>
      <c r="H274" s="11"/>
    </row>
    <row r="275" spans="1:8" x14ac:dyDescent="0.25">
      <c r="A275" s="93"/>
      <c r="B275" s="11"/>
      <c r="C275" s="18"/>
      <c r="D275" s="11"/>
      <c r="F275" s="11"/>
      <c r="H275" s="11"/>
    </row>
    <row r="276" spans="1:8" x14ac:dyDescent="0.25">
      <c r="A276" s="93"/>
      <c r="B276" s="11"/>
      <c r="C276" s="18"/>
      <c r="D276" s="11"/>
      <c r="F276" s="11"/>
      <c r="H276" s="11"/>
    </row>
    <row r="277" spans="1:8" x14ac:dyDescent="0.25">
      <c r="A277" s="93"/>
      <c r="B277" s="11"/>
      <c r="C277" s="18"/>
      <c r="D277" s="11"/>
      <c r="F277" s="11"/>
      <c r="H277" s="11"/>
    </row>
    <row r="278" spans="1:8" x14ac:dyDescent="0.25">
      <c r="A278" s="93"/>
      <c r="B278" s="11"/>
      <c r="C278" s="18"/>
      <c r="D278" s="11"/>
      <c r="F278" s="11"/>
      <c r="H278" s="11"/>
    </row>
    <row r="279" spans="1:8" x14ac:dyDescent="0.25">
      <c r="A279" s="93"/>
      <c r="B279" s="11"/>
      <c r="C279" s="18"/>
      <c r="D279" s="11"/>
      <c r="F279" s="11"/>
      <c r="H279" s="11"/>
    </row>
    <row r="280" spans="1:8" x14ac:dyDescent="0.25">
      <c r="A280" s="93"/>
      <c r="B280" s="11"/>
      <c r="C280" s="18"/>
      <c r="D280" s="11"/>
      <c r="F280" s="11"/>
      <c r="H280" s="11"/>
    </row>
    <row r="281" spans="1:8" x14ac:dyDescent="0.25">
      <c r="A281" s="93"/>
      <c r="B281" s="11"/>
      <c r="C281" s="18"/>
      <c r="D281" s="11"/>
      <c r="F281" s="11"/>
      <c r="H281" s="11"/>
    </row>
    <row r="282" spans="1:8" x14ac:dyDescent="0.25">
      <c r="A282" s="93"/>
      <c r="B282" s="11"/>
      <c r="C282" s="18"/>
      <c r="D282" s="11"/>
      <c r="F282" s="11"/>
      <c r="H282" s="11"/>
    </row>
    <row r="283" spans="1:8" x14ac:dyDescent="0.25">
      <c r="A283" s="93"/>
      <c r="B283" s="11"/>
      <c r="C283" s="18"/>
      <c r="D283" s="11"/>
      <c r="F283" s="11"/>
      <c r="H283" s="11"/>
    </row>
    <row r="284" spans="1:8" x14ac:dyDescent="0.25">
      <c r="A284" s="93"/>
      <c r="B284" s="11"/>
      <c r="C284" s="18"/>
      <c r="D284" s="11"/>
      <c r="F284" s="11"/>
      <c r="H284" s="11"/>
    </row>
    <row r="285" spans="1:8" x14ac:dyDescent="0.25">
      <c r="A285" s="93"/>
      <c r="B285" s="11"/>
      <c r="C285" s="18"/>
      <c r="D285" s="11"/>
      <c r="F285" s="11"/>
      <c r="H285" s="11"/>
    </row>
    <row r="286" spans="1:8" x14ac:dyDescent="0.25">
      <c r="A286" s="93"/>
      <c r="B286" s="11"/>
      <c r="C286" s="18"/>
      <c r="D286" s="11"/>
      <c r="F286" s="11"/>
      <c r="H286" s="11"/>
    </row>
    <row r="287" spans="1:8" x14ac:dyDescent="0.25">
      <c r="A287" s="93"/>
      <c r="B287" s="11"/>
      <c r="C287" s="18"/>
      <c r="D287" s="11"/>
      <c r="F287" s="11"/>
      <c r="H287" s="11"/>
    </row>
    <row r="288" spans="1:8" x14ac:dyDescent="0.25">
      <c r="A288" s="93"/>
      <c r="B288" s="11"/>
      <c r="C288" s="18"/>
      <c r="D288" s="11"/>
      <c r="F288" s="11"/>
      <c r="H288" s="11"/>
    </row>
    <row r="289" spans="1:8" x14ac:dyDescent="0.25">
      <c r="A289" s="93"/>
      <c r="B289" s="11"/>
      <c r="C289" s="18"/>
      <c r="D289" s="11"/>
      <c r="F289" s="11"/>
      <c r="H289" s="11"/>
    </row>
    <row r="290" spans="1:8" x14ac:dyDescent="0.25">
      <c r="A290" s="93"/>
      <c r="B290" s="11"/>
      <c r="C290" s="18"/>
      <c r="D290" s="11"/>
      <c r="F290" s="11"/>
      <c r="H290" s="11"/>
    </row>
    <row r="291" spans="1:8" x14ac:dyDescent="0.25">
      <c r="A291" s="93"/>
      <c r="B291" s="11"/>
      <c r="C291" s="18"/>
      <c r="D291" s="11"/>
      <c r="F291" s="11"/>
      <c r="H291" s="11"/>
    </row>
    <row r="292" spans="1:8" x14ac:dyDescent="0.25">
      <c r="A292" s="93"/>
      <c r="B292" s="11"/>
      <c r="C292" s="18"/>
      <c r="D292" s="11"/>
      <c r="F292" s="11"/>
      <c r="H292" s="11"/>
    </row>
    <row r="293" spans="1:8" x14ac:dyDescent="0.25">
      <c r="A293" s="93"/>
      <c r="B293" s="11"/>
      <c r="C293" s="18"/>
      <c r="D293" s="11"/>
      <c r="F293" s="11"/>
      <c r="H293" s="11"/>
    </row>
    <row r="294" spans="1:8" x14ac:dyDescent="0.25">
      <c r="A294" s="93"/>
      <c r="B294" s="11"/>
      <c r="C294" s="18"/>
      <c r="D294" s="11"/>
      <c r="F294" s="11"/>
      <c r="H294" s="11"/>
    </row>
    <row r="295" spans="1:8" x14ac:dyDescent="0.25">
      <c r="A295" s="93"/>
      <c r="B295" s="11"/>
      <c r="C295" s="18"/>
      <c r="D295" s="11"/>
      <c r="F295" s="11"/>
      <c r="H295" s="11"/>
    </row>
    <row r="296" spans="1:8" x14ac:dyDescent="0.25">
      <c r="A296" s="93"/>
      <c r="B296" s="11"/>
      <c r="C296" s="18"/>
      <c r="D296" s="11"/>
      <c r="F296" s="11"/>
      <c r="H296" s="11"/>
    </row>
    <row r="297" spans="1:8" x14ac:dyDescent="0.25">
      <c r="A297" s="93"/>
      <c r="B297" s="11"/>
      <c r="C297" s="18"/>
      <c r="D297" s="11"/>
      <c r="F297" s="11"/>
      <c r="H297" s="11"/>
    </row>
    <row r="298" spans="1:8" x14ac:dyDescent="0.25">
      <c r="A298" s="93"/>
      <c r="B298" s="11"/>
      <c r="C298" s="18"/>
      <c r="D298" s="11"/>
      <c r="F298" s="11"/>
      <c r="H298" s="11"/>
    </row>
    <row r="299" spans="1:8" x14ac:dyDescent="0.25">
      <c r="A299" s="93"/>
      <c r="B299" s="11"/>
      <c r="C299" s="18"/>
      <c r="D299" s="11"/>
      <c r="F299" s="11"/>
      <c r="H299" s="11"/>
    </row>
    <row r="300" spans="1:8" x14ac:dyDescent="0.25">
      <c r="A300" s="93"/>
      <c r="B300" s="11"/>
      <c r="C300" s="18"/>
      <c r="D300" s="11"/>
      <c r="F300" s="11"/>
      <c r="H300" s="11"/>
    </row>
    <row r="301" spans="1:8" x14ac:dyDescent="0.25">
      <c r="A301" s="93"/>
      <c r="B301" s="11"/>
      <c r="C301" s="18"/>
      <c r="D301" s="11"/>
      <c r="F301" s="11"/>
      <c r="H301" s="11"/>
    </row>
    <row r="302" spans="1:8" x14ac:dyDescent="0.25">
      <c r="A302" s="93"/>
      <c r="B302" s="11"/>
      <c r="C302" s="18"/>
      <c r="D302" s="11"/>
      <c r="F302" s="11"/>
      <c r="H302" s="11"/>
    </row>
    <row r="303" spans="1:8" x14ac:dyDescent="0.25">
      <c r="A303" s="93"/>
      <c r="B303" s="11"/>
      <c r="C303" s="18"/>
      <c r="D303" s="11"/>
      <c r="F303" s="11"/>
      <c r="H303" s="11"/>
    </row>
    <row r="304" spans="1:8" x14ac:dyDescent="0.25">
      <c r="A304" s="93"/>
      <c r="B304" s="11"/>
      <c r="C304" s="18"/>
      <c r="D304" s="11"/>
      <c r="F304" s="11"/>
      <c r="H304" s="11"/>
    </row>
    <row r="305" spans="1:8" x14ac:dyDescent="0.25">
      <c r="A305" s="93"/>
      <c r="B305" s="11"/>
      <c r="C305" s="18"/>
      <c r="D305" s="11"/>
      <c r="F305" s="11"/>
      <c r="H305" s="11"/>
    </row>
    <row r="306" spans="1:8" x14ac:dyDescent="0.25">
      <c r="A306" s="93"/>
      <c r="B306" s="11"/>
      <c r="C306" s="18"/>
      <c r="D306" s="11"/>
      <c r="F306" s="11"/>
      <c r="H306" s="11"/>
    </row>
    <row r="307" spans="1:8" x14ac:dyDescent="0.25">
      <c r="A307" s="93"/>
      <c r="B307" s="11"/>
      <c r="C307" s="18"/>
      <c r="D307" s="11"/>
      <c r="F307" s="11"/>
      <c r="H307" s="11"/>
    </row>
    <row r="308" spans="1:8" x14ac:dyDescent="0.25">
      <c r="A308" s="93"/>
      <c r="B308" s="11"/>
      <c r="C308" s="18"/>
      <c r="D308" s="11"/>
      <c r="F308" s="11"/>
      <c r="H308" s="11"/>
    </row>
    <row r="309" spans="1:8" x14ac:dyDescent="0.25">
      <c r="A309" s="93"/>
      <c r="B309" s="11"/>
      <c r="C309" s="18"/>
      <c r="D309" s="11"/>
      <c r="F309" s="11"/>
      <c r="H309" s="11"/>
    </row>
    <row r="310" spans="1:8" x14ac:dyDescent="0.25">
      <c r="A310" s="93"/>
      <c r="B310" s="11"/>
      <c r="C310" s="18"/>
      <c r="D310" s="11"/>
      <c r="F310" s="11"/>
      <c r="H310" s="11"/>
    </row>
    <row r="311" spans="1:8" x14ac:dyDescent="0.25">
      <c r="A311" s="93"/>
      <c r="B311" s="11"/>
      <c r="C311" s="18"/>
      <c r="D311" s="11"/>
      <c r="F311" s="11"/>
      <c r="H311" s="11"/>
    </row>
    <row r="312" spans="1:8" x14ac:dyDescent="0.25">
      <c r="A312" s="93"/>
      <c r="B312" s="11"/>
      <c r="C312" s="18"/>
      <c r="D312" s="11"/>
      <c r="F312" s="11"/>
      <c r="H312" s="11"/>
    </row>
    <row r="313" spans="1:8" x14ac:dyDescent="0.25">
      <c r="A313" s="93"/>
      <c r="B313" s="11"/>
      <c r="C313" s="18"/>
      <c r="D313" s="11"/>
      <c r="F313" s="11"/>
      <c r="H313" s="11"/>
    </row>
    <row r="314" spans="1:8" x14ac:dyDescent="0.25">
      <c r="A314" s="93"/>
      <c r="B314" s="11"/>
      <c r="C314" s="18"/>
      <c r="D314" s="11"/>
      <c r="F314" s="11"/>
      <c r="H314" s="11"/>
    </row>
    <row r="315" spans="1:8" x14ac:dyDescent="0.25">
      <c r="A315" s="93"/>
      <c r="B315" s="11"/>
      <c r="C315" s="18"/>
      <c r="D315" s="11"/>
      <c r="F315" s="11"/>
      <c r="H315" s="11"/>
    </row>
    <row r="316" spans="1:8" x14ac:dyDescent="0.25">
      <c r="A316" s="93"/>
      <c r="B316" s="11"/>
      <c r="C316" s="18"/>
      <c r="D316" s="11"/>
      <c r="F316" s="11"/>
      <c r="H316" s="11"/>
    </row>
    <row r="317" spans="1:8" x14ac:dyDescent="0.25">
      <c r="A317" s="93"/>
      <c r="B317" s="11"/>
      <c r="C317" s="18"/>
      <c r="D317" s="11"/>
      <c r="F317" s="11"/>
      <c r="H317" s="11"/>
    </row>
    <row r="318" spans="1:8" x14ac:dyDescent="0.25">
      <c r="A318" s="93"/>
      <c r="B318" s="11"/>
      <c r="C318" s="18"/>
      <c r="D318" s="11"/>
      <c r="F318" s="11"/>
      <c r="H318" s="11"/>
    </row>
    <row r="319" spans="1:8" x14ac:dyDescent="0.25">
      <c r="A319" s="93"/>
      <c r="B319" s="11"/>
      <c r="C319" s="18"/>
      <c r="D319" s="11"/>
      <c r="F319" s="11"/>
      <c r="H319" s="11"/>
    </row>
    <row r="320" spans="1:8" x14ac:dyDescent="0.25">
      <c r="A320" s="93"/>
      <c r="B320" s="11"/>
      <c r="C320" s="18"/>
      <c r="D320" s="11"/>
      <c r="F320" s="11"/>
      <c r="H320" s="11"/>
    </row>
    <row r="321" spans="1:8" x14ac:dyDescent="0.25">
      <c r="A321" s="93"/>
      <c r="B321" s="11"/>
      <c r="C321" s="18"/>
      <c r="D321" s="11"/>
      <c r="F321" s="11"/>
      <c r="H321" s="11"/>
    </row>
    <row r="322" spans="1:8" x14ac:dyDescent="0.25">
      <c r="A322" s="93"/>
      <c r="B322" s="11"/>
      <c r="C322" s="18"/>
      <c r="D322" s="11"/>
      <c r="F322" s="11"/>
      <c r="H322" s="11"/>
    </row>
    <row r="323" spans="1:8" x14ac:dyDescent="0.25">
      <c r="A323" s="93"/>
      <c r="B323" s="11"/>
      <c r="C323" s="18"/>
      <c r="D323" s="11"/>
      <c r="F323" s="11"/>
      <c r="H323" s="11"/>
    </row>
    <row r="324" spans="1:8" x14ac:dyDescent="0.25">
      <c r="A324" s="93"/>
      <c r="B324" s="11"/>
      <c r="C324" s="18"/>
      <c r="D324" s="11"/>
      <c r="F324" s="11"/>
      <c r="H324" s="11"/>
    </row>
    <row r="325" spans="1:8" x14ac:dyDescent="0.25">
      <c r="A325" s="93"/>
      <c r="B325" s="11"/>
      <c r="C325" s="18"/>
      <c r="D325" s="11"/>
      <c r="F325" s="11"/>
      <c r="H325" s="11"/>
    </row>
    <row r="326" spans="1:8" x14ac:dyDescent="0.25">
      <c r="A326" s="93"/>
      <c r="B326" s="11"/>
      <c r="C326" s="18"/>
      <c r="D326" s="11"/>
      <c r="F326" s="11"/>
      <c r="H326" s="11"/>
    </row>
    <row r="327" spans="1:8" x14ac:dyDescent="0.25">
      <c r="A327" s="93"/>
      <c r="B327" s="11"/>
      <c r="C327" s="18"/>
      <c r="D327" s="11"/>
      <c r="F327" s="11"/>
      <c r="H327" s="11"/>
    </row>
    <row r="328" spans="1:8" x14ac:dyDescent="0.25">
      <c r="A328" s="93"/>
      <c r="B328" s="11"/>
      <c r="C328" s="18"/>
      <c r="D328" s="11"/>
      <c r="F328" s="11"/>
      <c r="H328" s="11"/>
    </row>
    <row r="329" spans="1:8" x14ac:dyDescent="0.25">
      <c r="A329" s="93"/>
      <c r="B329" s="11"/>
      <c r="C329" s="18"/>
      <c r="D329" s="11"/>
      <c r="F329" s="11"/>
      <c r="H329" s="11"/>
    </row>
    <row r="330" spans="1:8" x14ac:dyDescent="0.25">
      <c r="A330" s="93"/>
      <c r="B330" s="11"/>
      <c r="C330" s="18"/>
      <c r="D330" s="11"/>
      <c r="F330" s="11"/>
      <c r="H330" s="11"/>
    </row>
    <row r="331" spans="1:8" x14ac:dyDescent="0.25">
      <c r="A331" s="93"/>
      <c r="B331" s="11"/>
      <c r="C331" s="18"/>
      <c r="D331" s="11"/>
      <c r="F331" s="11"/>
      <c r="H331" s="11"/>
    </row>
    <row r="332" spans="1:8" x14ac:dyDescent="0.25">
      <c r="A332" s="93"/>
      <c r="B332" s="11"/>
      <c r="C332" s="18"/>
      <c r="D332" s="11"/>
      <c r="F332" s="11"/>
      <c r="H332" s="11"/>
    </row>
    <row r="333" spans="1:8" x14ac:dyDescent="0.25">
      <c r="A333" s="93"/>
      <c r="B333" s="11"/>
      <c r="C333" s="18"/>
      <c r="D333" s="11"/>
      <c r="F333" s="11"/>
      <c r="H333" s="11"/>
    </row>
    <row r="334" spans="1:8" x14ac:dyDescent="0.25">
      <c r="A334" s="93"/>
      <c r="B334" s="11"/>
      <c r="C334" s="18"/>
      <c r="D334" s="11"/>
      <c r="F334" s="11"/>
      <c r="H334" s="11"/>
    </row>
    <row r="335" spans="1:8" x14ac:dyDescent="0.25">
      <c r="A335" s="93"/>
      <c r="B335" s="11"/>
      <c r="C335" s="18"/>
      <c r="D335" s="11"/>
      <c r="F335" s="11"/>
      <c r="H335" s="11"/>
    </row>
    <row r="336" spans="1:8" x14ac:dyDescent="0.25">
      <c r="A336" s="93"/>
      <c r="B336" s="11"/>
      <c r="C336" s="18"/>
      <c r="D336" s="11"/>
      <c r="F336" s="11"/>
      <c r="H336" s="11"/>
    </row>
    <row r="337" spans="1:8" x14ac:dyDescent="0.25">
      <c r="A337" s="93"/>
      <c r="B337" s="11"/>
      <c r="C337" s="18"/>
      <c r="D337" s="11"/>
      <c r="F337" s="11"/>
      <c r="H337" s="11"/>
    </row>
    <row r="338" spans="1:8" x14ac:dyDescent="0.25">
      <c r="A338" s="93"/>
      <c r="B338" s="11"/>
      <c r="C338" s="18"/>
      <c r="D338" s="11"/>
      <c r="F338" s="11"/>
      <c r="H338" s="11"/>
    </row>
    <row r="339" spans="1:8" x14ac:dyDescent="0.25">
      <c r="A339" s="93"/>
      <c r="B339" s="11"/>
      <c r="C339" s="18"/>
      <c r="D339" s="11"/>
      <c r="F339" s="11"/>
      <c r="H339" s="11"/>
    </row>
    <row r="340" spans="1:8" x14ac:dyDescent="0.25">
      <c r="A340" s="93"/>
      <c r="B340" s="11"/>
      <c r="C340" s="18"/>
      <c r="D340" s="11"/>
      <c r="F340" s="11"/>
      <c r="H340" s="11"/>
    </row>
    <row r="341" spans="1:8" x14ac:dyDescent="0.25">
      <c r="A341" s="93"/>
      <c r="B341" s="11"/>
      <c r="C341" s="18"/>
      <c r="D341" s="11"/>
      <c r="F341" s="11"/>
      <c r="H341" s="11"/>
    </row>
    <row r="342" spans="1:8" x14ac:dyDescent="0.25">
      <c r="A342" s="93"/>
      <c r="B342" s="11"/>
      <c r="C342" s="18"/>
      <c r="D342" s="11"/>
      <c r="F342" s="11"/>
      <c r="H342" s="11"/>
    </row>
    <row r="343" spans="1:8" x14ac:dyDescent="0.25">
      <c r="A343" s="93"/>
      <c r="B343" s="11"/>
      <c r="C343" s="18"/>
      <c r="D343" s="11"/>
      <c r="F343" s="11"/>
      <c r="H343" s="11"/>
    </row>
    <row r="344" spans="1:8" x14ac:dyDescent="0.25">
      <c r="A344" s="93"/>
      <c r="B344" s="11"/>
      <c r="C344" s="18"/>
      <c r="D344" s="11"/>
      <c r="F344" s="11"/>
      <c r="H344" s="11"/>
    </row>
    <row r="345" spans="1:8" x14ac:dyDescent="0.25">
      <c r="A345" s="93"/>
      <c r="B345" s="11"/>
      <c r="C345" s="18"/>
      <c r="D345" s="11"/>
      <c r="F345" s="11"/>
      <c r="H345" s="11"/>
    </row>
    <row r="346" spans="1:8" x14ac:dyDescent="0.25">
      <c r="A346" s="93"/>
      <c r="B346" s="11"/>
      <c r="C346" s="18"/>
      <c r="D346" s="11"/>
      <c r="F346" s="11"/>
      <c r="H346" s="11"/>
    </row>
    <row r="347" spans="1:8" x14ac:dyDescent="0.25">
      <c r="A347" s="93"/>
      <c r="B347" s="11"/>
      <c r="C347" s="18"/>
      <c r="D347" s="11"/>
      <c r="F347" s="11"/>
      <c r="H347" s="11"/>
    </row>
    <row r="348" spans="1:8" x14ac:dyDescent="0.25">
      <c r="A348" s="93"/>
      <c r="B348" s="11"/>
      <c r="C348" s="18"/>
      <c r="D348" s="11"/>
      <c r="F348" s="11"/>
      <c r="H348" s="11"/>
    </row>
    <row r="349" spans="1:8" x14ac:dyDescent="0.25">
      <c r="A349" s="93"/>
      <c r="B349" s="11"/>
      <c r="C349" s="18"/>
      <c r="D349" s="11"/>
      <c r="F349" s="11"/>
      <c r="H349" s="11"/>
    </row>
    <row r="350" spans="1:8" x14ac:dyDescent="0.25">
      <c r="A350" s="93"/>
      <c r="B350" s="11"/>
      <c r="C350" s="18"/>
      <c r="D350" s="11"/>
      <c r="F350" s="11"/>
      <c r="H350" s="11"/>
    </row>
    <row r="351" spans="1:8" x14ac:dyDescent="0.25">
      <c r="A351" s="93"/>
      <c r="B351" s="11"/>
      <c r="C351" s="18"/>
      <c r="D351" s="11"/>
      <c r="F351" s="11"/>
      <c r="H351" s="11"/>
    </row>
    <row r="352" spans="1:8" x14ac:dyDescent="0.25">
      <c r="A352" s="93"/>
      <c r="B352" s="11"/>
      <c r="C352" s="18"/>
      <c r="D352" s="11"/>
      <c r="F352" s="11"/>
      <c r="H352" s="11"/>
    </row>
    <row r="353" spans="1:8" x14ac:dyDescent="0.25">
      <c r="A353" s="93"/>
      <c r="B353" s="11"/>
      <c r="C353" s="18"/>
      <c r="D353" s="11"/>
      <c r="F353" s="11"/>
      <c r="H353" s="11"/>
    </row>
    <row r="354" spans="1:8" x14ac:dyDescent="0.25">
      <c r="A354" s="93"/>
      <c r="B354" s="11"/>
      <c r="C354" s="18"/>
      <c r="D354" s="11"/>
      <c r="F354" s="11"/>
      <c r="H354" s="11"/>
    </row>
    <row r="355" spans="1:8" x14ac:dyDescent="0.25">
      <c r="A355" s="93"/>
      <c r="B355" s="11"/>
      <c r="C355" s="18"/>
      <c r="D355" s="11"/>
      <c r="F355" s="11"/>
      <c r="H355" s="11"/>
    </row>
    <row r="356" spans="1:8" x14ac:dyDescent="0.25">
      <c r="A356" s="93"/>
      <c r="B356" s="11"/>
      <c r="C356" s="18"/>
      <c r="D356" s="11"/>
      <c r="F356" s="11"/>
      <c r="H356" s="11"/>
    </row>
    <row r="357" spans="1:8" x14ac:dyDescent="0.25">
      <c r="A357" s="93"/>
      <c r="B357" s="11"/>
      <c r="C357" s="18"/>
      <c r="D357" s="11"/>
      <c r="F357" s="11"/>
      <c r="H357" s="11"/>
    </row>
    <row r="358" spans="1:8" x14ac:dyDescent="0.25">
      <c r="A358" s="93"/>
      <c r="B358" s="11"/>
      <c r="C358" s="18"/>
      <c r="D358" s="11"/>
      <c r="F358" s="11"/>
      <c r="H358" s="11"/>
    </row>
    <row r="359" spans="1:8" x14ac:dyDescent="0.25">
      <c r="A359" s="93"/>
      <c r="B359" s="11"/>
      <c r="C359" s="18"/>
      <c r="D359" s="11"/>
      <c r="F359" s="11"/>
      <c r="H359" s="11"/>
    </row>
    <row r="360" spans="1:8" x14ac:dyDescent="0.25">
      <c r="A360" s="93"/>
      <c r="B360" s="11"/>
      <c r="C360" s="18"/>
      <c r="D360" s="11"/>
      <c r="F360" s="11"/>
      <c r="H360" s="11"/>
    </row>
    <row r="361" spans="1:8" x14ac:dyDescent="0.25">
      <c r="A361" s="93"/>
      <c r="B361" s="11"/>
      <c r="C361" s="18"/>
      <c r="D361" s="11"/>
      <c r="F361" s="11"/>
      <c r="H361" s="11"/>
    </row>
    <row r="362" spans="1:8" x14ac:dyDescent="0.25">
      <c r="A362" s="93"/>
      <c r="B362" s="11"/>
      <c r="C362" s="18"/>
      <c r="D362" s="11"/>
      <c r="F362" s="11"/>
      <c r="H362" s="11"/>
    </row>
    <row r="363" spans="1:8" x14ac:dyDescent="0.25">
      <c r="A363" s="93"/>
      <c r="B363" s="11"/>
      <c r="C363" s="18"/>
      <c r="D363" s="11"/>
      <c r="F363" s="11"/>
      <c r="H363" s="11"/>
    </row>
    <row r="364" spans="1:8" x14ac:dyDescent="0.25">
      <c r="A364" s="93"/>
      <c r="B364" s="11"/>
      <c r="C364" s="18"/>
      <c r="D364" s="11"/>
      <c r="F364" s="11"/>
      <c r="H364" s="11"/>
    </row>
    <row r="365" spans="1:8" x14ac:dyDescent="0.25">
      <c r="A365" s="93"/>
      <c r="B365" s="11"/>
      <c r="C365" s="18"/>
      <c r="D365" s="11"/>
      <c r="F365" s="11"/>
      <c r="H365" s="11"/>
    </row>
    <row r="366" spans="1:8" x14ac:dyDescent="0.25">
      <c r="A366" s="93"/>
      <c r="B366" s="11"/>
      <c r="C366" s="18"/>
      <c r="D366" s="11"/>
      <c r="F366" s="11"/>
      <c r="H366" s="11"/>
    </row>
    <row r="367" spans="1:8" x14ac:dyDescent="0.25">
      <c r="A367" s="93"/>
      <c r="B367" s="11"/>
      <c r="C367" s="18"/>
      <c r="D367" s="11"/>
      <c r="F367" s="11"/>
      <c r="H367" s="11"/>
    </row>
    <row r="368" spans="1:8" x14ac:dyDescent="0.25">
      <c r="A368" s="93"/>
      <c r="B368" s="11"/>
      <c r="C368" s="18"/>
      <c r="D368" s="11"/>
      <c r="F368" s="11"/>
      <c r="H368" s="11"/>
    </row>
    <row r="369" spans="1:8" x14ac:dyDescent="0.25">
      <c r="A369" s="93"/>
      <c r="B369" s="11"/>
      <c r="C369" s="18"/>
      <c r="D369" s="11"/>
      <c r="F369" s="11"/>
      <c r="H369" s="11"/>
    </row>
    <row r="370" spans="1:8" x14ac:dyDescent="0.25">
      <c r="A370" s="93"/>
      <c r="B370" s="11"/>
      <c r="C370" s="18"/>
      <c r="D370" s="11"/>
      <c r="F370" s="11"/>
      <c r="H370" s="11"/>
    </row>
    <row r="371" spans="1:8" x14ac:dyDescent="0.25">
      <c r="A371" s="93"/>
      <c r="B371" s="11"/>
      <c r="C371" s="18"/>
      <c r="D371" s="11"/>
      <c r="F371" s="11"/>
      <c r="H371" s="11"/>
    </row>
    <row r="372" spans="1:8" x14ac:dyDescent="0.25">
      <c r="A372" s="93"/>
      <c r="B372" s="11"/>
      <c r="C372" s="18"/>
      <c r="D372" s="11"/>
      <c r="F372" s="11"/>
      <c r="H372" s="11"/>
    </row>
    <row r="373" spans="1:8" x14ac:dyDescent="0.25">
      <c r="A373" s="93"/>
      <c r="B373" s="11"/>
      <c r="C373" s="18"/>
      <c r="D373" s="11"/>
      <c r="F373" s="11"/>
      <c r="H373" s="11"/>
    </row>
    <row r="374" spans="1:8" x14ac:dyDescent="0.25">
      <c r="A374" s="93"/>
      <c r="B374" s="11"/>
      <c r="C374" s="18"/>
      <c r="D374" s="11"/>
      <c r="F374" s="11"/>
      <c r="H374" s="11"/>
    </row>
    <row r="375" spans="1:8" x14ac:dyDescent="0.25">
      <c r="A375" s="93"/>
      <c r="B375" s="11"/>
      <c r="C375" s="18"/>
      <c r="D375" s="11"/>
      <c r="F375" s="11"/>
      <c r="H375" s="11"/>
    </row>
    <row r="376" spans="1:8" x14ac:dyDescent="0.25">
      <c r="A376" s="93"/>
      <c r="B376" s="11"/>
      <c r="C376" s="18"/>
      <c r="D376" s="11"/>
      <c r="F376" s="11"/>
      <c r="H376" s="11"/>
    </row>
    <row r="377" spans="1:8" x14ac:dyDescent="0.25">
      <c r="A377" s="93"/>
      <c r="B377" s="11"/>
      <c r="C377" s="18"/>
      <c r="D377" s="11"/>
      <c r="F377" s="11"/>
      <c r="H377" s="11"/>
    </row>
    <row r="378" spans="1:8" x14ac:dyDescent="0.25">
      <c r="A378" s="93"/>
      <c r="B378" s="11"/>
      <c r="C378" s="18"/>
      <c r="D378" s="11"/>
      <c r="F378" s="11"/>
      <c r="H378" s="11"/>
    </row>
    <row r="379" spans="1:8" x14ac:dyDescent="0.25">
      <c r="A379" s="93"/>
      <c r="B379" s="11"/>
      <c r="C379" s="18"/>
      <c r="D379" s="11"/>
      <c r="F379" s="11"/>
      <c r="H379" s="11"/>
    </row>
    <row r="380" spans="1:8" x14ac:dyDescent="0.25">
      <c r="A380" s="93"/>
      <c r="B380" s="11"/>
      <c r="C380" s="18"/>
      <c r="D380" s="11"/>
      <c r="F380" s="11"/>
      <c r="H380" s="11"/>
    </row>
    <row r="381" spans="1:8" x14ac:dyDescent="0.25">
      <c r="A381" s="93"/>
      <c r="B381" s="11"/>
      <c r="C381" s="18"/>
      <c r="D381" s="11"/>
      <c r="F381" s="11"/>
      <c r="H381" s="11"/>
    </row>
    <row r="382" spans="1:8" x14ac:dyDescent="0.25">
      <c r="A382" s="93"/>
      <c r="B382" s="11"/>
      <c r="C382" s="18"/>
      <c r="D382" s="11"/>
      <c r="F382" s="11"/>
      <c r="H382" s="11"/>
    </row>
    <row r="383" spans="1:8" x14ac:dyDescent="0.25">
      <c r="A383" s="93"/>
      <c r="B383" s="11"/>
      <c r="C383" s="18"/>
      <c r="D383" s="11"/>
      <c r="F383" s="11"/>
      <c r="H383" s="11"/>
    </row>
    <row r="384" spans="1:8" x14ac:dyDescent="0.25">
      <c r="A384" s="93"/>
      <c r="B384" s="11"/>
      <c r="C384" s="18"/>
      <c r="D384" s="11"/>
      <c r="F384" s="11"/>
      <c r="H384" s="11"/>
    </row>
    <row r="385" spans="1:8" x14ac:dyDescent="0.25">
      <c r="A385" s="93"/>
      <c r="B385" s="11"/>
      <c r="C385" s="18"/>
      <c r="D385" s="11"/>
      <c r="F385" s="11"/>
      <c r="H385" s="11"/>
    </row>
    <row r="386" spans="1:8" x14ac:dyDescent="0.25">
      <c r="A386" s="93"/>
      <c r="B386" s="11"/>
      <c r="C386" s="18"/>
      <c r="D386" s="11"/>
      <c r="F386" s="11"/>
      <c r="H386" s="11"/>
    </row>
    <row r="387" spans="1:8" x14ac:dyDescent="0.25">
      <c r="A387" s="93"/>
      <c r="B387" s="11"/>
      <c r="C387" s="18"/>
      <c r="D387" s="11"/>
      <c r="F387" s="11"/>
      <c r="H387" s="11"/>
    </row>
    <row r="388" spans="1:8" x14ac:dyDescent="0.25">
      <c r="A388" s="93"/>
      <c r="B388" s="11"/>
      <c r="C388" s="18"/>
      <c r="D388" s="11"/>
      <c r="F388" s="11"/>
      <c r="H388" s="11"/>
    </row>
    <row r="389" spans="1:8" x14ac:dyDescent="0.25">
      <c r="A389" s="93"/>
      <c r="B389" s="11"/>
      <c r="C389" s="18"/>
      <c r="D389" s="11"/>
      <c r="F389" s="11"/>
      <c r="H389" s="11"/>
    </row>
    <row r="390" spans="1:8" x14ac:dyDescent="0.25">
      <c r="A390" s="93"/>
      <c r="B390" s="11"/>
      <c r="C390" s="18"/>
      <c r="D390" s="11"/>
      <c r="F390" s="11"/>
      <c r="H390" s="11"/>
    </row>
    <row r="391" spans="1:8" x14ac:dyDescent="0.25">
      <c r="A391" s="93"/>
      <c r="B391" s="11"/>
      <c r="C391" s="18"/>
      <c r="D391" s="11"/>
      <c r="F391" s="11"/>
      <c r="H391" s="11"/>
    </row>
    <row r="392" spans="1:8" x14ac:dyDescent="0.25">
      <c r="A392" s="93"/>
      <c r="B392" s="11"/>
      <c r="C392" s="18"/>
      <c r="D392" s="11"/>
      <c r="F392" s="11"/>
      <c r="H392" s="11"/>
    </row>
    <row r="393" spans="1:8" x14ac:dyDescent="0.25">
      <c r="A393" s="93"/>
      <c r="B393" s="11"/>
      <c r="C393" s="18"/>
      <c r="D393" s="11"/>
      <c r="F393" s="11"/>
      <c r="H393" s="11"/>
    </row>
    <row r="394" spans="1:8" x14ac:dyDescent="0.25">
      <c r="A394" s="93"/>
      <c r="B394" s="11"/>
      <c r="C394" s="18"/>
      <c r="D394" s="11"/>
      <c r="F394" s="11"/>
      <c r="H394" s="11"/>
    </row>
    <row r="395" spans="1:8" x14ac:dyDescent="0.25">
      <c r="A395" s="93"/>
      <c r="B395" s="11"/>
      <c r="C395" s="18"/>
      <c r="D395" s="11"/>
      <c r="F395" s="11"/>
      <c r="H395" s="11"/>
    </row>
    <row r="396" spans="1:8" x14ac:dyDescent="0.25">
      <c r="A396" s="93"/>
      <c r="B396" s="11"/>
      <c r="C396" s="18"/>
      <c r="D396" s="11"/>
      <c r="F396" s="11"/>
      <c r="H396" s="11"/>
    </row>
    <row r="397" spans="1:8" x14ac:dyDescent="0.25">
      <c r="A397" s="93"/>
      <c r="B397" s="11"/>
      <c r="C397" s="18"/>
      <c r="D397" s="11"/>
      <c r="F397" s="11"/>
      <c r="H397" s="11"/>
    </row>
    <row r="398" spans="1:8" x14ac:dyDescent="0.25">
      <c r="A398" s="93"/>
      <c r="B398" s="11"/>
      <c r="C398" s="18"/>
      <c r="D398" s="11"/>
      <c r="F398" s="11"/>
      <c r="H398" s="11"/>
    </row>
    <row r="399" spans="1:8" x14ac:dyDescent="0.25">
      <c r="A399" s="93"/>
      <c r="B399" s="11"/>
      <c r="C399" s="18"/>
      <c r="D399" s="11"/>
      <c r="F399" s="11"/>
      <c r="H399" s="11"/>
    </row>
    <row r="400" spans="1:8" x14ac:dyDescent="0.25">
      <c r="A400" s="93"/>
      <c r="B400" s="11"/>
      <c r="C400" s="18"/>
      <c r="D400" s="11"/>
      <c r="F400" s="11"/>
      <c r="H400" s="11"/>
    </row>
    <row r="401" spans="1:8" x14ac:dyDescent="0.25">
      <c r="A401" s="93"/>
      <c r="B401" s="11"/>
      <c r="C401" s="18"/>
      <c r="D401" s="11"/>
      <c r="F401" s="11"/>
      <c r="H401" s="11"/>
    </row>
    <row r="402" spans="1:8" x14ac:dyDescent="0.25">
      <c r="A402" s="93"/>
      <c r="B402" s="11"/>
      <c r="C402" s="18"/>
      <c r="D402" s="11"/>
      <c r="F402" s="11"/>
      <c r="H402" s="11"/>
    </row>
    <row r="403" spans="1:8" x14ac:dyDescent="0.25">
      <c r="A403" s="93"/>
      <c r="B403" s="11"/>
      <c r="C403" s="18"/>
      <c r="D403" s="11"/>
      <c r="F403" s="11"/>
      <c r="H403" s="11"/>
    </row>
    <row r="404" spans="1:8" x14ac:dyDescent="0.25">
      <c r="A404" s="93"/>
      <c r="B404" s="11"/>
      <c r="C404" s="18"/>
      <c r="D404" s="11"/>
      <c r="F404" s="11"/>
      <c r="H404" s="11"/>
    </row>
    <row r="405" spans="1:8" x14ac:dyDescent="0.25">
      <c r="A405" s="93"/>
      <c r="B405" s="11"/>
      <c r="C405" s="18"/>
      <c r="D405" s="11"/>
      <c r="F405" s="11"/>
      <c r="H405" s="11"/>
    </row>
    <row r="406" spans="1:8" x14ac:dyDescent="0.25">
      <c r="A406" s="93"/>
      <c r="B406" s="11"/>
      <c r="C406" s="18"/>
      <c r="D406" s="11"/>
      <c r="F406" s="11"/>
      <c r="H406" s="11"/>
    </row>
    <row r="407" spans="1:8" x14ac:dyDescent="0.25">
      <c r="A407" s="93"/>
      <c r="B407" s="11"/>
      <c r="C407" s="18"/>
      <c r="D407" s="11"/>
      <c r="F407" s="11"/>
      <c r="H407" s="11"/>
    </row>
    <row r="408" spans="1:8" x14ac:dyDescent="0.25">
      <c r="A408" s="93"/>
      <c r="B408" s="11"/>
      <c r="C408" s="18"/>
      <c r="D408" s="11"/>
      <c r="F408" s="11"/>
      <c r="H408" s="11"/>
    </row>
    <row r="409" spans="1:8" x14ac:dyDescent="0.25">
      <c r="A409" s="93"/>
      <c r="B409" s="11"/>
      <c r="C409" s="18"/>
      <c r="D409" s="11"/>
      <c r="F409" s="11"/>
      <c r="H409" s="11"/>
    </row>
    <row r="410" spans="1:8" x14ac:dyDescent="0.25">
      <c r="A410" s="93"/>
      <c r="B410" s="11"/>
      <c r="C410" s="18"/>
      <c r="D410" s="11"/>
      <c r="F410" s="11"/>
      <c r="H410" s="11"/>
    </row>
    <row r="411" spans="1:8" x14ac:dyDescent="0.25">
      <c r="A411" s="93"/>
      <c r="B411" s="11"/>
      <c r="C411" s="18"/>
      <c r="D411" s="11"/>
      <c r="F411" s="11"/>
      <c r="H411" s="11"/>
    </row>
    <row r="412" spans="1:8" x14ac:dyDescent="0.25">
      <c r="A412" s="93"/>
      <c r="B412" s="11"/>
      <c r="C412" s="18"/>
      <c r="D412" s="11"/>
      <c r="F412" s="11"/>
      <c r="H412" s="11"/>
    </row>
    <row r="413" spans="1:8" x14ac:dyDescent="0.25">
      <c r="A413" s="93"/>
      <c r="B413" s="11"/>
      <c r="C413" s="18"/>
      <c r="D413" s="11"/>
      <c r="F413" s="11"/>
      <c r="H413" s="11"/>
    </row>
    <row r="414" spans="1:8" x14ac:dyDescent="0.25">
      <c r="A414" s="93"/>
      <c r="B414" s="11"/>
      <c r="C414" s="18"/>
      <c r="D414" s="11"/>
      <c r="F414" s="11"/>
      <c r="H414" s="11"/>
    </row>
    <row r="415" spans="1:8" x14ac:dyDescent="0.25">
      <c r="A415" s="93"/>
      <c r="B415" s="11"/>
      <c r="C415" s="18"/>
      <c r="D415" s="11"/>
      <c r="F415" s="11"/>
      <c r="H415" s="11"/>
    </row>
    <row r="416" spans="1:8" x14ac:dyDescent="0.25">
      <c r="A416" s="93"/>
      <c r="B416" s="11"/>
      <c r="C416" s="18"/>
      <c r="D416" s="11"/>
      <c r="F416" s="11"/>
      <c r="H416" s="11"/>
    </row>
    <row r="417" spans="1:8" x14ac:dyDescent="0.25">
      <c r="A417" s="93"/>
      <c r="B417" s="11"/>
      <c r="C417" s="18"/>
      <c r="D417" s="11"/>
      <c r="F417" s="11"/>
      <c r="H417" s="11"/>
    </row>
    <row r="418" spans="1:8" x14ac:dyDescent="0.25">
      <c r="A418" s="93"/>
      <c r="B418" s="11"/>
      <c r="C418" s="18"/>
      <c r="D418" s="11"/>
      <c r="F418" s="11"/>
      <c r="H418" s="11"/>
    </row>
    <row r="419" spans="1:8" x14ac:dyDescent="0.25">
      <c r="A419" s="93"/>
      <c r="B419" s="11"/>
      <c r="C419" s="18"/>
      <c r="D419" s="11"/>
      <c r="F419" s="11"/>
      <c r="H419" s="11"/>
    </row>
    <row r="420" spans="1:8" x14ac:dyDescent="0.25">
      <c r="A420" s="93"/>
      <c r="B420" s="11"/>
      <c r="C420" s="18"/>
      <c r="D420" s="11"/>
      <c r="F420" s="11"/>
      <c r="H420" s="11"/>
    </row>
    <row r="421" spans="1:8" x14ac:dyDescent="0.25">
      <c r="A421" s="93"/>
      <c r="B421" s="11"/>
      <c r="C421" s="18"/>
      <c r="D421" s="11"/>
      <c r="F421" s="11"/>
      <c r="H421" s="11"/>
    </row>
    <row r="422" spans="1:8" x14ac:dyDescent="0.25">
      <c r="A422" s="93"/>
      <c r="B422" s="11"/>
      <c r="C422" s="18"/>
      <c r="D422" s="11"/>
      <c r="F422" s="11"/>
      <c r="H422" s="11"/>
    </row>
    <row r="423" spans="1:8" x14ac:dyDescent="0.25">
      <c r="A423" s="93"/>
      <c r="B423" s="11"/>
      <c r="C423" s="18"/>
      <c r="D423" s="11"/>
      <c r="F423" s="11"/>
      <c r="H423" s="11"/>
    </row>
    <row r="424" spans="1:8" x14ac:dyDescent="0.25">
      <c r="A424" s="93"/>
      <c r="B424" s="11"/>
      <c r="C424" s="18"/>
      <c r="D424" s="11"/>
      <c r="F424" s="11"/>
      <c r="H424" s="11"/>
    </row>
    <row r="425" spans="1:8" x14ac:dyDescent="0.25">
      <c r="A425" s="93"/>
      <c r="B425" s="11"/>
      <c r="C425" s="18"/>
      <c r="D425" s="11"/>
      <c r="F425" s="11"/>
      <c r="H425" s="11"/>
    </row>
    <row r="426" spans="1:8" x14ac:dyDescent="0.25">
      <c r="A426" s="93"/>
      <c r="B426" s="11"/>
      <c r="C426" s="18"/>
      <c r="D426" s="11"/>
      <c r="F426" s="11"/>
      <c r="H426" s="11"/>
    </row>
    <row r="427" spans="1:8" x14ac:dyDescent="0.25">
      <c r="A427" s="93"/>
      <c r="B427" s="11"/>
      <c r="C427" s="18"/>
      <c r="D427" s="11"/>
      <c r="F427" s="11"/>
      <c r="H427" s="11"/>
    </row>
    <row r="428" spans="1:8" x14ac:dyDescent="0.25">
      <c r="A428" s="93"/>
      <c r="B428" s="11"/>
      <c r="C428" s="18"/>
      <c r="D428" s="11"/>
      <c r="F428" s="11"/>
      <c r="H428" s="11"/>
    </row>
    <row r="429" spans="1:8" x14ac:dyDescent="0.25">
      <c r="A429" s="93"/>
      <c r="B429" s="11"/>
      <c r="C429" s="18"/>
      <c r="D429" s="11"/>
      <c r="F429" s="11"/>
      <c r="H429" s="11"/>
    </row>
    <row r="430" spans="1:8" x14ac:dyDescent="0.25">
      <c r="A430" s="93"/>
      <c r="B430" s="11"/>
      <c r="C430" s="18"/>
      <c r="D430" s="11"/>
      <c r="F430" s="11"/>
      <c r="H430" s="11"/>
    </row>
    <row r="431" spans="1:8" x14ac:dyDescent="0.25">
      <c r="A431" s="93"/>
      <c r="B431" s="11"/>
      <c r="C431" s="18"/>
      <c r="D431" s="11"/>
      <c r="F431" s="11"/>
      <c r="H431" s="11"/>
    </row>
    <row r="432" spans="1:8" x14ac:dyDescent="0.25">
      <c r="A432" s="93"/>
      <c r="B432" s="11"/>
      <c r="C432" s="18"/>
      <c r="D432" s="11"/>
      <c r="F432" s="11"/>
      <c r="H432" s="11"/>
    </row>
    <row r="433" spans="1:8" x14ac:dyDescent="0.25">
      <c r="A433" s="93"/>
      <c r="B433" s="11"/>
      <c r="C433" s="18"/>
      <c r="D433" s="11"/>
      <c r="F433" s="11"/>
      <c r="H433" s="11"/>
    </row>
    <row r="434" spans="1:8" x14ac:dyDescent="0.25">
      <c r="A434" s="93"/>
      <c r="B434" s="11"/>
      <c r="C434" s="18"/>
      <c r="D434" s="11"/>
      <c r="F434" s="11"/>
      <c r="H434" s="11"/>
    </row>
    <row r="435" spans="1:8" x14ac:dyDescent="0.25">
      <c r="A435" s="93"/>
      <c r="B435" s="11"/>
      <c r="C435" s="18"/>
      <c r="D435" s="11"/>
      <c r="F435" s="11"/>
      <c r="H435" s="11"/>
    </row>
    <row r="436" spans="1:8" x14ac:dyDescent="0.25">
      <c r="A436" s="93"/>
      <c r="B436" s="11"/>
      <c r="C436" s="18"/>
      <c r="D436" s="11"/>
      <c r="F436" s="11"/>
      <c r="H436" s="11"/>
    </row>
    <row r="437" spans="1:8" x14ac:dyDescent="0.25">
      <c r="A437" s="93"/>
      <c r="B437" s="11"/>
      <c r="C437" s="18"/>
      <c r="D437" s="11"/>
      <c r="F437" s="11"/>
      <c r="H437" s="11"/>
    </row>
    <row r="438" spans="1:8" x14ac:dyDescent="0.25">
      <c r="A438" s="93"/>
      <c r="B438" s="11"/>
      <c r="C438" s="18"/>
      <c r="D438" s="11"/>
      <c r="F438" s="11"/>
      <c r="H438" s="11"/>
    </row>
    <row r="439" spans="1:8" x14ac:dyDescent="0.25">
      <c r="A439" s="93"/>
      <c r="B439" s="11"/>
      <c r="C439" s="18"/>
      <c r="D439" s="11"/>
      <c r="F439" s="11"/>
      <c r="H439" s="11"/>
    </row>
    <row r="440" spans="1:8" x14ac:dyDescent="0.25">
      <c r="A440" s="93"/>
      <c r="B440" s="11"/>
      <c r="C440" s="18"/>
      <c r="D440" s="11"/>
      <c r="F440" s="11"/>
      <c r="H440" s="11"/>
    </row>
    <row r="441" spans="1:8" x14ac:dyDescent="0.25">
      <c r="A441" s="93"/>
      <c r="B441" s="11"/>
      <c r="C441" s="18"/>
      <c r="D441" s="11"/>
      <c r="F441" s="11"/>
      <c r="H441" s="11"/>
    </row>
    <row r="442" spans="1:8" x14ac:dyDescent="0.25">
      <c r="A442" s="93"/>
      <c r="B442" s="11"/>
      <c r="C442" s="18"/>
      <c r="D442" s="11"/>
      <c r="F442" s="11"/>
      <c r="H442" s="11"/>
    </row>
    <row r="443" spans="1:8" x14ac:dyDescent="0.25">
      <c r="A443" s="93"/>
      <c r="B443" s="11"/>
      <c r="C443" s="18"/>
      <c r="D443" s="11"/>
      <c r="F443" s="11"/>
      <c r="H443" s="11"/>
    </row>
    <row r="444" spans="1:8" x14ac:dyDescent="0.25">
      <c r="A444" s="93"/>
      <c r="B444" s="11"/>
      <c r="C444" s="18"/>
      <c r="D444" s="11"/>
      <c r="F444" s="11"/>
      <c r="H444" s="11"/>
    </row>
    <row r="445" spans="1:8" x14ac:dyDescent="0.25">
      <c r="A445" s="93"/>
      <c r="B445" s="11"/>
      <c r="C445" s="18"/>
      <c r="D445" s="11"/>
      <c r="F445" s="11"/>
      <c r="H445" s="11"/>
    </row>
    <row r="446" spans="1:8" x14ac:dyDescent="0.25">
      <c r="A446" s="93"/>
      <c r="B446" s="11"/>
      <c r="C446" s="18"/>
      <c r="D446" s="11"/>
      <c r="F446" s="11"/>
      <c r="H446" s="11"/>
    </row>
    <row r="447" spans="1:8" x14ac:dyDescent="0.25">
      <c r="A447" s="93"/>
      <c r="B447" s="11"/>
      <c r="C447" s="18"/>
      <c r="D447" s="11"/>
      <c r="F447" s="11"/>
      <c r="H447" s="11"/>
    </row>
    <row r="448" spans="1:8" x14ac:dyDescent="0.25">
      <c r="A448" s="93"/>
      <c r="B448" s="11"/>
      <c r="C448" s="18"/>
      <c r="D448" s="11"/>
      <c r="F448" s="11"/>
      <c r="H448" s="11"/>
    </row>
    <row r="449" spans="1:8" x14ac:dyDescent="0.25">
      <c r="A449" s="93"/>
      <c r="B449" s="11"/>
      <c r="C449" s="18"/>
      <c r="D449" s="11"/>
      <c r="F449" s="11"/>
      <c r="H449" s="11"/>
    </row>
    <row r="450" spans="1:8" x14ac:dyDescent="0.25">
      <c r="A450" s="93"/>
      <c r="B450" s="11"/>
      <c r="C450" s="18"/>
      <c r="D450" s="11"/>
      <c r="F450" s="11"/>
      <c r="H450" s="11"/>
    </row>
    <row r="451" spans="1:8" x14ac:dyDescent="0.25">
      <c r="A451" s="93"/>
      <c r="B451" s="11"/>
      <c r="C451" s="18"/>
      <c r="D451" s="11"/>
      <c r="F451" s="11"/>
      <c r="H451" s="11"/>
    </row>
    <row r="452" spans="1:8" x14ac:dyDescent="0.25">
      <c r="A452" s="93"/>
      <c r="B452" s="11"/>
      <c r="C452" s="18"/>
      <c r="D452" s="11"/>
      <c r="F452" s="11"/>
      <c r="H452" s="11"/>
    </row>
    <row r="453" spans="1:8" x14ac:dyDescent="0.25">
      <c r="A453" s="93"/>
      <c r="B453" s="11"/>
      <c r="C453" s="18"/>
      <c r="D453" s="11"/>
      <c r="F453" s="11"/>
      <c r="H453" s="11"/>
    </row>
    <row r="454" spans="1:8" x14ac:dyDescent="0.25">
      <c r="A454" s="93"/>
      <c r="B454" s="11"/>
      <c r="C454" s="18"/>
      <c r="D454" s="11"/>
      <c r="F454" s="11"/>
      <c r="H454" s="11"/>
    </row>
    <row r="455" spans="1:8" x14ac:dyDescent="0.25">
      <c r="A455" s="93"/>
      <c r="B455" s="11"/>
      <c r="C455" s="18"/>
      <c r="D455" s="11"/>
      <c r="F455" s="11"/>
      <c r="H455" s="11"/>
    </row>
    <row r="456" spans="1:8" x14ac:dyDescent="0.25">
      <c r="A456" s="93"/>
      <c r="B456" s="11"/>
      <c r="C456" s="18"/>
      <c r="D456" s="11"/>
      <c r="F456" s="11"/>
      <c r="H456" s="11"/>
    </row>
    <row r="457" spans="1:8" x14ac:dyDescent="0.25">
      <c r="A457" s="93"/>
      <c r="B457" s="11"/>
      <c r="C457" s="18"/>
      <c r="D457" s="11"/>
      <c r="F457" s="11"/>
      <c r="H457" s="11"/>
    </row>
    <row r="458" spans="1:8" x14ac:dyDescent="0.25">
      <c r="A458" s="93"/>
      <c r="B458" s="11"/>
      <c r="C458" s="18"/>
      <c r="D458" s="11"/>
      <c r="F458" s="11"/>
      <c r="H458" s="11"/>
    </row>
    <row r="459" spans="1:8" x14ac:dyDescent="0.25">
      <c r="A459" s="93"/>
      <c r="B459" s="11"/>
      <c r="C459" s="18"/>
      <c r="D459" s="11"/>
      <c r="F459" s="11"/>
      <c r="H459" s="11"/>
    </row>
    <row r="460" spans="1:8" x14ac:dyDescent="0.25">
      <c r="A460" s="93"/>
      <c r="B460" s="11"/>
      <c r="C460" s="18"/>
      <c r="D460" s="11"/>
      <c r="F460" s="11"/>
      <c r="H460" s="11"/>
    </row>
    <row r="461" spans="1:8" x14ac:dyDescent="0.25">
      <c r="A461" s="93"/>
      <c r="B461" s="11"/>
      <c r="C461" s="18"/>
      <c r="D461" s="11"/>
      <c r="F461" s="11"/>
      <c r="H461" s="11"/>
    </row>
    <row r="462" spans="1:8" x14ac:dyDescent="0.25">
      <c r="A462" s="93"/>
      <c r="B462" s="11"/>
      <c r="C462" s="18"/>
      <c r="D462" s="11"/>
      <c r="F462" s="11"/>
      <c r="H462" s="11"/>
    </row>
    <row r="463" spans="1:8" x14ac:dyDescent="0.25">
      <c r="A463" s="93"/>
      <c r="B463" s="11"/>
      <c r="C463" s="18"/>
      <c r="D463" s="11"/>
      <c r="F463" s="11"/>
      <c r="H463" s="11"/>
    </row>
    <row r="464" spans="1:8" x14ac:dyDescent="0.25">
      <c r="A464" s="93"/>
      <c r="B464" s="11"/>
      <c r="C464" s="18"/>
      <c r="D464" s="11"/>
      <c r="F464" s="11"/>
      <c r="H464" s="11"/>
    </row>
    <row r="465" spans="1:8" x14ac:dyDescent="0.25">
      <c r="A465" s="93"/>
      <c r="B465" s="11"/>
      <c r="C465" s="18"/>
      <c r="D465" s="11"/>
      <c r="F465" s="11"/>
      <c r="H465" s="11"/>
    </row>
    <row r="466" spans="1:8" x14ac:dyDescent="0.25">
      <c r="A466" s="93"/>
      <c r="B466" s="11"/>
      <c r="C466" s="18"/>
      <c r="D466" s="11"/>
      <c r="F466" s="11"/>
      <c r="H466" s="11"/>
    </row>
    <row r="467" spans="1:8" x14ac:dyDescent="0.25">
      <c r="A467" s="93"/>
      <c r="B467" s="11"/>
      <c r="C467" s="18"/>
      <c r="D467" s="11"/>
      <c r="F467" s="11"/>
      <c r="H467" s="11"/>
    </row>
    <row r="468" spans="1:8" x14ac:dyDescent="0.25">
      <c r="A468" s="93"/>
      <c r="B468" s="11"/>
      <c r="C468" s="18"/>
      <c r="D468" s="11"/>
      <c r="F468" s="11"/>
      <c r="H468" s="11"/>
    </row>
    <row r="469" spans="1:8" x14ac:dyDescent="0.25">
      <c r="A469" s="93"/>
      <c r="B469" s="11"/>
      <c r="C469" s="18"/>
      <c r="D469" s="11"/>
      <c r="F469" s="11"/>
      <c r="H469" s="11"/>
    </row>
    <row r="470" spans="1:8" x14ac:dyDescent="0.25">
      <c r="A470" s="93"/>
      <c r="B470" s="11"/>
      <c r="C470" s="18"/>
      <c r="D470" s="11"/>
      <c r="F470" s="11"/>
      <c r="H470" s="11"/>
    </row>
    <row r="471" spans="1:8" x14ac:dyDescent="0.25">
      <c r="A471" s="93"/>
      <c r="B471" s="11"/>
      <c r="C471" s="18"/>
      <c r="D471" s="11"/>
      <c r="F471" s="11"/>
      <c r="H471" s="11"/>
    </row>
    <row r="472" spans="1:8" x14ac:dyDescent="0.25">
      <c r="A472" s="93"/>
      <c r="B472" s="11"/>
      <c r="C472" s="18"/>
      <c r="D472" s="11"/>
      <c r="F472" s="11"/>
      <c r="H472" s="11"/>
    </row>
    <row r="473" spans="1:8" x14ac:dyDescent="0.25">
      <c r="A473" s="93"/>
      <c r="B473" s="11"/>
      <c r="C473" s="18"/>
      <c r="D473" s="11"/>
      <c r="F473" s="11"/>
      <c r="H473" s="11"/>
    </row>
    <row r="474" spans="1:8" x14ac:dyDescent="0.25">
      <c r="A474" s="93"/>
      <c r="B474" s="11"/>
      <c r="C474" s="18"/>
      <c r="D474" s="11"/>
      <c r="F474" s="11"/>
      <c r="H474" s="11"/>
    </row>
    <row r="475" spans="1:8" x14ac:dyDescent="0.25">
      <c r="A475" s="93"/>
      <c r="B475" s="11"/>
      <c r="C475" s="18"/>
      <c r="D475" s="11"/>
      <c r="F475" s="11"/>
      <c r="H475" s="11"/>
    </row>
    <row r="476" spans="1:8" x14ac:dyDescent="0.25">
      <c r="A476" s="93"/>
      <c r="B476" s="11"/>
      <c r="C476" s="18"/>
      <c r="D476" s="11"/>
      <c r="F476" s="11"/>
      <c r="H476" s="11"/>
    </row>
    <row r="477" spans="1:8" x14ac:dyDescent="0.25">
      <c r="A477" s="93"/>
      <c r="B477" s="11"/>
      <c r="C477" s="18"/>
      <c r="D477" s="11"/>
      <c r="F477" s="11"/>
      <c r="H477" s="11"/>
    </row>
    <row r="478" spans="1:8" x14ac:dyDescent="0.25">
      <c r="A478" s="93"/>
      <c r="B478" s="11"/>
      <c r="C478" s="18"/>
      <c r="D478" s="11"/>
      <c r="F478" s="11"/>
      <c r="H478" s="11"/>
    </row>
    <row r="479" spans="1:8" x14ac:dyDescent="0.25">
      <c r="A479" s="93"/>
      <c r="B479" s="11"/>
      <c r="C479" s="18"/>
      <c r="D479" s="11"/>
      <c r="F479" s="11"/>
      <c r="H479" s="11"/>
    </row>
    <row r="480" spans="1:8" x14ac:dyDescent="0.25">
      <c r="A480" s="93"/>
      <c r="B480" s="11"/>
      <c r="C480" s="18"/>
      <c r="D480" s="11"/>
      <c r="F480" s="11"/>
      <c r="H480" s="11"/>
    </row>
    <row r="481" spans="1:8" x14ac:dyDescent="0.25">
      <c r="A481" s="93"/>
      <c r="B481" s="11"/>
      <c r="C481" s="18"/>
      <c r="D481" s="11"/>
      <c r="F481" s="11"/>
      <c r="H481" s="11"/>
    </row>
    <row r="482" spans="1:8" x14ac:dyDescent="0.25">
      <c r="A482" s="93"/>
      <c r="B482" s="11"/>
      <c r="C482" s="18"/>
      <c r="D482" s="11"/>
      <c r="F482" s="11"/>
      <c r="H482" s="11"/>
    </row>
    <row r="483" spans="1:8" x14ac:dyDescent="0.25">
      <c r="A483" s="93"/>
      <c r="B483" s="11"/>
      <c r="C483" s="18"/>
      <c r="D483" s="11"/>
      <c r="F483" s="11"/>
      <c r="H483" s="11"/>
    </row>
    <row r="484" spans="1:8" x14ac:dyDescent="0.25">
      <c r="A484" s="93"/>
      <c r="B484" s="11"/>
      <c r="C484" s="18"/>
      <c r="D484" s="11"/>
      <c r="F484" s="11"/>
      <c r="H484" s="11"/>
    </row>
    <row r="485" spans="1:8" x14ac:dyDescent="0.25">
      <c r="A485" s="93"/>
      <c r="B485" s="11"/>
      <c r="C485" s="18"/>
      <c r="D485" s="11"/>
      <c r="F485" s="11"/>
      <c r="H485" s="11"/>
    </row>
    <row r="486" spans="1:8" x14ac:dyDescent="0.25">
      <c r="A486" s="93"/>
      <c r="B486" s="11"/>
      <c r="C486" s="18"/>
      <c r="D486" s="11"/>
      <c r="F486" s="11"/>
      <c r="H486" s="11"/>
    </row>
    <row r="487" spans="1:8" x14ac:dyDescent="0.25">
      <c r="A487" s="93"/>
      <c r="B487" s="11"/>
      <c r="C487" s="18"/>
      <c r="D487" s="11"/>
      <c r="F487" s="11"/>
      <c r="H487" s="11"/>
    </row>
    <row r="488" spans="1:8" x14ac:dyDescent="0.25">
      <c r="A488" s="93"/>
      <c r="B488" s="11"/>
      <c r="C488" s="18"/>
      <c r="D488" s="11"/>
      <c r="F488" s="11"/>
      <c r="H488" s="11"/>
    </row>
    <row r="489" spans="1:8" x14ac:dyDescent="0.25">
      <c r="A489" s="93"/>
      <c r="B489" s="11"/>
      <c r="C489" s="18"/>
      <c r="D489" s="11"/>
      <c r="F489" s="11"/>
      <c r="H489" s="11"/>
    </row>
    <row r="490" spans="1:8" x14ac:dyDescent="0.25">
      <c r="A490" s="93"/>
      <c r="B490" s="11"/>
      <c r="C490" s="18"/>
      <c r="D490" s="11"/>
      <c r="F490" s="11"/>
      <c r="H490" s="11"/>
    </row>
    <row r="491" spans="1:8" x14ac:dyDescent="0.25">
      <c r="A491" s="93"/>
      <c r="B491" s="11"/>
      <c r="C491" s="18"/>
      <c r="D491" s="11"/>
      <c r="F491" s="11"/>
      <c r="H491" s="11"/>
    </row>
    <row r="492" spans="1:8" x14ac:dyDescent="0.25">
      <c r="A492" s="93"/>
      <c r="B492" s="11"/>
      <c r="C492" s="18"/>
      <c r="D492" s="11"/>
      <c r="F492" s="11"/>
      <c r="H492" s="11"/>
    </row>
    <row r="493" spans="1:8" x14ac:dyDescent="0.25">
      <c r="A493" s="93"/>
      <c r="B493" s="11"/>
      <c r="C493" s="18"/>
      <c r="D493" s="11"/>
      <c r="F493" s="11"/>
      <c r="H493" s="11"/>
    </row>
    <row r="494" spans="1:8" x14ac:dyDescent="0.25">
      <c r="A494" s="93"/>
      <c r="B494" s="11"/>
      <c r="C494" s="18"/>
      <c r="D494" s="11"/>
      <c r="F494" s="11"/>
      <c r="H494" s="11"/>
    </row>
    <row r="495" spans="1:8" x14ac:dyDescent="0.25">
      <c r="A495" s="93"/>
      <c r="B495" s="11"/>
      <c r="C495" s="18"/>
      <c r="D495" s="11"/>
      <c r="F495" s="11"/>
      <c r="H495" s="11"/>
    </row>
    <row r="496" spans="1:8" x14ac:dyDescent="0.25">
      <c r="A496" s="93"/>
      <c r="B496" s="11"/>
      <c r="C496" s="18"/>
      <c r="D496" s="11"/>
      <c r="F496" s="11"/>
      <c r="H496" s="11"/>
    </row>
    <row r="497" spans="1:8" x14ac:dyDescent="0.25">
      <c r="A497" s="93"/>
      <c r="B497" s="11"/>
      <c r="C497" s="18"/>
      <c r="D497" s="11"/>
      <c r="F497" s="11"/>
      <c r="H497" s="11"/>
    </row>
    <row r="498" spans="1:8" x14ac:dyDescent="0.25">
      <c r="A498" s="93"/>
      <c r="B498" s="11"/>
      <c r="C498" s="18"/>
      <c r="D498" s="11"/>
      <c r="F498" s="11"/>
      <c r="H498" s="11"/>
    </row>
    <row r="499" spans="1:8" x14ac:dyDescent="0.25">
      <c r="A499" s="93"/>
      <c r="B499" s="11"/>
      <c r="C499" s="18"/>
      <c r="D499" s="11"/>
      <c r="F499" s="11"/>
      <c r="H499" s="11"/>
    </row>
    <row r="500" spans="1:8" x14ac:dyDescent="0.25">
      <c r="A500" s="93"/>
      <c r="B500" s="11"/>
      <c r="C500" s="18"/>
      <c r="D500" s="11"/>
      <c r="F500" s="11"/>
      <c r="H500" s="11"/>
    </row>
    <row r="501" spans="1:8" x14ac:dyDescent="0.25">
      <c r="A501" s="93"/>
      <c r="B501" s="11"/>
      <c r="C501" s="18"/>
      <c r="D501" s="11"/>
      <c r="F501" s="11"/>
      <c r="H501" s="11"/>
    </row>
    <row r="502" spans="1:8" x14ac:dyDescent="0.25">
      <c r="A502" s="93"/>
      <c r="B502" s="11"/>
      <c r="C502" s="18"/>
      <c r="D502" s="11"/>
      <c r="F502" s="11"/>
      <c r="H502" s="11"/>
    </row>
    <row r="503" spans="1:8" x14ac:dyDescent="0.25">
      <c r="A503" s="93"/>
      <c r="B503" s="11"/>
      <c r="C503" s="18"/>
      <c r="D503" s="11"/>
      <c r="F503" s="11"/>
      <c r="H503" s="11"/>
    </row>
    <row r="504" spans="1:8" x14ac:dyDescent="0.25">
      <c r="A504" s="93"/>
      <c r="B504" s="11"/>
      <c r="C504" s="18"/>
      <c r="D504" s="11"/>
      <c r="F504" s="11"/>
      <c r="H504" s="11"/>
    </row>
    <row r="505" spans="1:8" x14ac:dyDescent="0.25">
      <c r="A505" s="93"/>
      <c r="B505" s="11"/>
      <c r="C505" s="18"/>
      <c r="D505" s="11"/>
      <c r="F505" s="11"/>
      <c r="H505" s="11"/>
    </row>
    <row r="506" spans="1:8" x14ac:dyDescent="0.25">
      <c r="A506" s="93"/>
      <c r="B506" s="11"/>
      <c r="C506" s="18"/>
      <c r="D506" s="11"/>
      <c r="F506" s="11"/>
      <c r="H506" s="11"/>
    </row>
    <row r="507" spans="1:8" x14ac:dyDescent="0.25">
      <c r="A507" s="93"/>
      <c r="B507" s="11"/>
      <c r="C507" s="18"/>
      <c r="D507" s="11"/>
      <c r="F507" s="11"/>
      <c r="H507" s="11"/>
    </row>
    <row r="508" spans="1:8" x14ac:dyDescent="0.25">
      <c r="A508" s="93"/>
      <c r="B508" s="11"/>
      <c r="C508" s="18"/>
      <c r="D508" s="11"/>
      <c r="F508" s="11"/>
      <c r="H508" s="11"/>
    </row>
    <row r="509" spans="1:8" x14ac:dyDescent="0.25">
      <c r="A509" s="93"/>
      <c r="B509" s="11"/>
      <c r="C509" s="18"/>
      <c r="D509" s="11"/>
      <c r="F509" s="11"/>
      <c r="H509" s="11"/>
    </row>
    <row r="510" spans="1:8" x14ac:dyDescent="0.25">
      <c r="A510" s="93"/>
      <c r="B510" s="11"/>
      <c r="C510" s="18"/>
      <c r="D510" s="11"/>
      <c r="F510" s="11"/>
      <c r="H510" s="11"/>
    </row>
    <row r="511" spans="1:8" x14ac:dyDescent="0.25">
      <c r="A511" s="93"/>
      <c r="B511" s="11"/>
      <c r="C511" s="18"/>
      <c r="D511" s="11"/>
      <c r="F511" s="11"/>
      <c r="H511" s="11"/>
    </row>
    <row r="512" spans="1:8" x14ac:dyDescent="0.25">
      <c r="A512" s="93"/>
      <c r="B512" s="11"/>
      <c r="C512" s="18"/>
      <c r="D512" s="11"/>
      <c r="F512" s="11"/>
      <c r="H512" s="11"/>
    </row>
    <row r="513" spans="1:8" x14ac:dyDescent="0.25">
      <c r="A513" s="93"/>
      <c r="B513" s="11"/>
      <c r="C513" s="18"/>
      <c r="D513" s="11"/>
      <c r="F513" s="11"/>
      <c r="H513" s="11"/>
    </row>
    <row r="514" spans="1:8" x14ac:dyDescent="0.25">
      <c r="A514" s="93"/>
      <c r="B514" s="11"/>
      <c r="C514" s="18"/>
      <c r="D514" s="11"/>
      <c r="F514" s="11"/>
      <c r="H514" s="11"/>
    </row>
    <row r="515" spans="1:8" x14ac:dyDescent="0.25">
      <c r="A515" s="93"/>
      <c r="B515" s="11"/>
      <c r="C515" s="18"/>
      <c r="D515" s="11"/>
      <c r="F515" s="11"/>
      <c r="H515" s="11"/>
    </row>
    <row r="516" spans="1:8" x14ac:dyDescent="0.25">
      <c r="A516" s="93"/>
      <c r="B516" s="11"/>
      <c r="C516" s="18"/>
      <c r="D516" s="11"/>
      <c r="F516" s="11"/>
      <c r="H516" s="11"/>
    </row>
    <row r="517" spans="1:8" x14ac:dyDescent="0.25">
      <c r="A517" s="93"/>
      <c r="B517" s="11"/>
      <c r="C517" s="18"/>
      <c r="D517" s="11"/>
      <c r="F517" s="11"/>
      <c r="H517" s="11"/>
    </row>
    <row r="518" spans="1:8" x14ac:dyDescent="0.25">
      <c r="A518" s="93"/>
      <c r="B518" s="11"/>
      <c r="C518" s="18"/>
      <c r="D518" s="11"/>
      <c r="F518" s="11"/>
      <c r="H518" s="11"/>
    </row>
    <row r="519" spans="1:8" x14ac:dyDescent="0.25">
      <c r="A519" s="93"/>
      <c r="B519" s="11"/>
      <c r="C519" s="18"/>
      <c r="D519" s="11"/>
      <c r="F519" s="11"/>
      <c r="H519" s="11"/>
    </row>
    <row r="520" spans="1:8" x14ac:dyDescent="0.25">
      <c r="A520" s="93"/>
      <c r="B520" s="11"/>
      <c r="C520" s="18"/>
      <c r="D520" s="11"/>
      <c r="F520" s="11"/>
      <c r="H520" s="11"/>
    </row>
    <row r="521" spans="1:8" x14ac:dyDescent="0.25">
      <c r="A521" s="93"/>
      <c r="B521" s="11"/>
      <c r="C521" s="18"/>
      <c r="D521" s="11"/>
      <c r="F521" s="11"/>
      <c r="H521" s="11"/>
    </row>
    <row r="522" spans="1:8" x14ac:dyDescent="0.25">
      <c r="A522" s="93"/>
      <c r="B522" s="11"/>
      <c r="C522" s="18"/>
      <c r="D522" s="11"/>
      <c r="F522" s="11"/>
      <c r="H522" s="11"/>
    </row>
    <row r="523" spans="1:8" x14ac:dyDescent="0.25">
      <c r="A523" s="93"/>
      <c r="B523" s="11"/>
      <c r="C523" s="18"/>
      <c r="D523" s="11"/>
      <c r="F523" s="11"/>
      <c r="H523" s="11"/>
    </row>
    <row r="524" spans="1:8" x14ac:dyDescent="0.25">
      <c r="A524" s="93"/>
      <c r="B524" s="11"/>
      <c r="C524" s="18"/>
      <c r="D524" s="11"/>
      <c r="F524" s="11"/>
      <c r="H524" s="11"/>
    </row>
    <row r="525" spans="1:8" x14ac:dyDescent="0.25">
      <c r="A525" s="93"/>
      <c r="B525" s="11"/>
      <c r="C525" s="18"/>
      <c r="D525" s="11"/>
      <c r="F525" s="11"/>
      <c r="H525" s="11"/>
    </row>
    <row r="526" spans="1:8" x14ac:dyDescent="0.25">
      <c r="A526" s="93"/>
      <c r="B526" s="11"/>
      <c r="C526" s="18"/>
      <c r="D526" s="11"/>
      <c r="F526" s="11"/>
      <c r="H526" s="11"/>
    </row>
    <row r="527" spans="1:8" x14ac:dyDescent="0.25">
      <c r="A527" s="93"/>
      <c r="B527" s="11"/>
      <c r="C527" s="18"/>
      <c r="D527" s="11"/>
      <c r="F527" s="11"/>
      <c r="H527" s="11"/>
    </row>
    <row r="528" spans="1:8" x14ac:dyDescent="0.25">
      <c r="A528" s="93"/>
      <c r="B528" s="11"/>
      <c r="C528" s="18"/>
      <c r="D528" s="11"/>
      <c r="F528" s="11"/>
      <c r="H528" s="11"/>
    </row>
    <row r="529" spans="1:8" x14ac:dyDescent="0.25">
      <c r="A529" s="93"/>
      <c r="B529" s="11"/>
      <c r="C529" s="18"/>
      <c r="D529" s="11"/>
      <c r="F529" s="11"/>
      <c r="H529" s="11"/>
    </row>
    <row r="530" spans="1:8" x14ac:dyDescent="0.25">
      <c r="A530" s="93"/>
      <c r="B530" s="11"/>
      <c r="C530" s="18"/>
      <c r="D530" s="11"/>
      <c r="F530" s="11"/>
      <c r="H530" s="11"/>
    </row>
    <row r="531" spans="1:8" x14ac:dyDescent="0.25">
      <c r="A531" s="93"/>
      <c r="B531" s="11"/>
      <c r="C531" s="18"/>
      <c r="D531" s="11"/>
      <c r="F531" s="11"/>
      <c r="H531" s="11"/>
    </row>
    <row r="532" spans="1:8" x14ac:dyDescent="0.25">
      <c r="A532" s="93"/>
      <c r="B532" s="11"/>
      <c r="C532" s="18"/>
      <c r="D532" s="11"/>
      <c r="F532" s="11"/>
      <c r="H532" s="11"/>
    </row>
    <row r="533" spans="1:8" x14ac:dyDescent="0.25">
      <c r="A533" s="93"/>
      <c r="B533" s="11"/>
      <c r="C533" s="18"/>
      <c r="D533" s="11"/>
      <c r="F533" s="11"/>
      <c r="H533" s="11"/>
    </row>
    <row r="534" spans="1:8" x14ac:dyDescent="0.25">
      <c r="A534" s="93"/>
      <c r="B534" s="11"/>
      <c r="C534" s="18"/>
      <c r="D534" s="11"/>
      <c r="F534" s="11"/>
      <c r="H534" s="11"/>
    </row>
    <row r="535" spans="1:8" x14ac:dyDescent="0.25">
      <c r="A535" s="93"/>
      <c r="B535" s="11"/>
      <c r="C535" s="18"/>
      <c r="D535" s="11"/>
      <c r="F535" s="11"/>
      <c r="H535" s="11"/>
    </row>
    <row r="536" spans="1:8" x14ac:dyDescent="0.25">
      <c r="A536" s="93"/>
      <c r="B536" s="11"/>
      <c r="C536" s="18"/>
      <c r="D536" s="11"/>
      <c r="F536" s="11"/>
      <c r="H536" s="11"/>
    </row>
    <row r="537" spans="1:8" x14ac:dyDescent="0.25">
      <c r="A537" s="93"/>
      <c r="B537" s="11"/>
      <c r="C537" s="18"/>
      <c r="D537" s="11"/>
      <c r="F537" s="11"/>
      <c r="H537" s="11"/>
    </row>
    <row r="538" spans="1:8" x14ac:dyDescent="0.25">
      <c r="A538" s="93"/>
      <c r="B538" s="11"/>
      <c r="C538" s="18"/>
      <c r="D538" s="11"/>
      <c r="F538" s="11"/>
      <c r="H538" s="11"/>
    </row>
    <row r="539" spans="1:8" x14ac:dyDescent="0.25">
      <c r="A539" s="93"/>
      <c r="B539" s="11"/>
      <c r="C539" s="18"/>
      <c r="D539" s="11"/>
      <c r="F539" s="11"/>
      <c r="H539" s="11"/>
    </row>
    <row r="540" spans="1:8" x14ac:dyDescent="0.25">
      <c r="A540" s="93"/>
      <c r="B540" s="11"/>
      <c r="C540" s="18"/>
      <c r="D540" s="11"/>
      <c r="F540" s="11"/>
      <c r="H540" s="11"/>
    </row>
    <row r="541" spans="1:8" x14ac:dyDescent="0.25">
      <c r="A541" s="93"/>
      <c r="B541" s="11"/>
      <c r="C541" s="18"/>
      <c r="D541" s="11"/>
      <c r="F541" s="11"/>
      <c r="H541" s="11"/>
    </row>
    <row r="542" spans="1:8" x14ac:dyDescent="0.25">
      <c r="A542" s="93"/>
      <c r="B542" s="11"/>
      <c r="C542" s="18"/>
      <c r="D542" s="11"/>
      <c r="F542" s="11"/>
      <c r="H542" s="11"/>
    </row>
    <row r="543" spans="1:8" x14ac:dyDescent="0.25">
      <c r="A543" s="93"/>
      <c r="B543" s="11"/>
      <c r="C543" s="18"/>
      <c r="D543" s="11"/>
      <c r="F543" s="11"/>
      <c r="H543" s="11"/>
    </row>
    <row r="544" spans="1:8" x14ac:dyDescent="0.25">
      <c r="A544" s="93"/>
      <c r="B544" s="11"/>
      <c r="C544" s="18"/>
      <c r="D544" s="11"/>
      <c r="F544" s="11"/>
      <c r="H544" s="11"/>
    </row>
    <row r="545" spans="1:8" x14ac:dyDescent="0.25">
      <c r="A545" s="93"/>
      <c r="B545" s="11"/>
      <c r="C545" s="18"/>
      <c r="D545" s="11"/>
      <c r="F545" s="11"/>
      <c r="H545" s="11"/>
    </row>
    <row r="546" spans="1:8" x14ac:dyDescent="0.25">
      <c r="A546" s="93"/>
      <c r="B546" s="11"/>
      <c r="C546" s="18"/>
      <c r="D546" s="11"/>
      <c r="F546" s="11"/>
      <c r="H546" s="11"/>
    </row>
    <row r="547" spans="1:8" x14ac:dyDescent="0.25">
      <c r="A547" s="93"/>
      <c r="B547" s="11"/>
      <c r="C547" s="18"/>
      <c r="D547" s="11"/>
      <c r="F547" s="11"/>
      <c r="H547" s="11"/>
    </row>
    <row r="548" spans="1:8" x14ac:dyDescent="0.25">
      <c r="A548" s="93"/>
      <c r="B548" s="11"/>
      <c r="C548" s="18"/>
      <c r="D548" s="11"/>
      <c r="F548" s="11"/>
      <c r="H548" s="11"/>
    </row>
    <row r="549" spans="1:8" x14ac:dyDescent="0.25">
      <c r="A549" s="93"/>
      <c r="B549" s="11"/>
      <c r="C549" s="18"/>
      <c r="D549" s="11"/>
      <c r="F549" s="11"/>
      <c r="H549" s="11"/>
    </row>
    <row r="550" spans="1:8" x14ac:dyDescent="0.25">
      <c r="A550" s="93"/>
      <c r="B550" s="11"/>
      <c r="C550" s="18"/>
      <c r="D550" s="11"/>
      <c r="F550" s="11"/>
      <c r="H550" s="11"/>
    </row>
    <row r="551" spans="1:8" x14ac:dyDescent="0.25">
      <c r="A551" s="93"/>
      <c r="B551" s="11"/>
      <c r="C551" s="18"/>
      <c r="D551" s="11"/>
      <c r="F551" s="11"/>
      <c r="H551" s="11"/>
    </row>
    <row r="552" spans="1:8" x14ac:dyDescent="0.25">
      <c r="A552" s="93"/>
      <c r="B552" s="11"/>
      <c r="C552" s="18"/>
      <c r="D552" s="11"/>
      <c r="F552" s="11"/>
      <c r="H552" s="11"/>
    </row>
    <row r="553" spans="1:8" x14ac:dyDescent="0.25">
      <c r="A553" s="93"/>
      <c r="B553" s="11"/>
      <c r="C553" s="18"/>
      <c r="D553" s="11"/>
      <c r="F553" s="11"/>
      <c r="H553" s="11"/>
    </row>
    <row r="554" spans="1:8" x14ac:dyDescent="0.25">
      <c r="A554" s="93"/>
      <c r="B554" s="11"/>
      <c r="C554" s="18"/>
      <c r="D554" s="11"/>
      <c r="F554" s="11"/>
      <c r="H554" s="11"/>
    </row>
    <row r="555" spans="1:8" x14ac:dyDescent="0.25">
      <c r="A555" s="93"/>
      <c r="B555" s="11"/>
      <c r="C555" s="18"/>
      <c r="D555" s="11"/>
      <c r="F555" s="11"/>
      <c r="H555" s="11"/>
    </row>
    <row r="556" spans="1:8" x14ac:dyDescent="0.25">
      <c r="A556" s="93"/>
      <c r="B556" s="11"/>
      <c r="C556" s="18"/>
      <c r="D556" s="11"/>
      <c r="F556" s="11"/>
      <c r="H556" s="11"/>
    </row>
    <row r="557" spans="1:8" x14ac:dyDescent="0.25">
      <c r="A557" s="93"/>
      <c r="B557" s="11"/>
      <c r="C557" s="18"/>
      <c r="D557" s="11"/>
      <c r="F557" s="11"/>
      <c r="H557" s="11"/>
    </row>
    <row r="558" spans="1:8" x14ac:dyDescent="0.25">
      <c r="A558" s="93"/>
      <c r="B558" s="11"/>
      <c r="C558" s="18"/>
      <c r="D558" s="11"/>
      <c r="F558" s="11"/>
      <c r="H558" s="11"/>
    </row>
    <row r="559" spans="1:8" x14ac:dyDescent="0.25">
      <c r="A559" s="93"/>
      <c r="B559" s="11"/>
      <c r="C559" s="18"/>
      <c r="D559" s="11"/>
      <c r="F559" s="11"/>
      <c r="H559" s="11"/>
    </row>
    <row r="560" spans="1:8" x14ac:dyDescent="0.25">
      <c r="A560" s="93"/>
      <c r="B560" s="11"/>
      <c r="C560" s="18"/>
      <c r="D560" s="11"/>
      <c r="F560" s="11"/>
      <c r="H560" s="11"/>
    </row>
    <row r="561" spans="1:8" x14ac:dyDescent="0.25">
      <c r="A561" s="93"/>
      <c r="B561" s="11"/>
      <c r="C561" s="18"/>
      <c r="D561" s="11"/>
      <c r="F561" s="11"/>
      <c r="H561" s="11"/>
    </row>
    <row r="562" spans="1:8" x14ac:dyDescent="0.25">
      <c r="A562" s="93"/>
      <c r="B562" s="11"/>
      <c r="C562" s="18"/>
      <c r="D562" s="11"/>
      <c r="F562" s="11"/>
      <c r="H562" s="11"/>
    </row>
    <row r="563" spans="1:8" x14ac:dyDescent="0.25">
      <c r="A563" s="93"/>
      <c r="B563" s="11"/>
      <c r="C563" s="18"/>
      <c r="D563" s="11"/>
      <c r="F563" s="11"/>
      <c r="H563" s="11"/>
    </row>
    <row r="564" spans="1:8" x14ac:dyDescent="0.25">
      <c r="A564" s="93"/>
      <c r="B564" s="11"/>
      <c r="C564" s="18"/>
      <c r="D564" s="11"/>
      <c r="F564" s="11"/>
      <c r="H564" s="11"/>
    </row>
    <row r="565" spans="1:8" x14ac:dyDescent="0.25">
      <c r="A565" s="93"/>
      <c r="B565" s="11"/>
      <c r="C565" s="18"/>
      <c r="D565" s="11"/>
      <c r="F565" s="11"/>
      <c r="H565" s="11"/>
    </row>
    <row r="566" spans="1:8" x14ac:dyDescent="0.25">
      <c r="A566" s="93"/>
      <c r="B566" s="11"/>
      <c r="C566" s="18"/>
      <c r="D566" s="11"/>
      <c r="F566" s="11"/>
      <c r="H566" s="11"/>
    </row>
    <row r="567" spans="1:8" x14ac:dyDescent="0.25">
      <c r="A567" s="93"/>
      <c r="B567" s="11"/>
      <c r="C567" s="18"/>
      <c r="D567" s="11"/>
      <c r="F567" s="11"/>
      <c r="H567" s="11"/>
    </row>
    <row r="568" spans="1:8" x14ac:dyDescent="0.25">
      <c r="A568" s="93"/>
      <c r="B568" s="11"/>
      <c r="C568" s="18"/>
      <c r="D568" s="11"/>
      <c r="F568" s="11"/>
      <c r="H568" s="11"/>
    </row>
    <row r="569" spans="1:8" x14ac:dyDescent="0.25">
      <c r="A569" s="93"/>
      <c r="B569" s="11"/>
      <c r="C569" s="18"/>
      <c r="D569" s="11"/>
      <c r="F569" s="11"/>
      <c r="H569" s="11"/>
    </row>
    <row r="570" spans="1:8" x14ac:dyDescent="0.25">
      <c r="A570" s="93"/>
      <c r="B570" s="11"/>
      <c r="C570" s="18"/>
      <c r="D570" s="11"/>
      <c r="F570" s="11"/>
      <c r="H570" s="11"/>
    </row>
    <row r="571" spans="1:8" x14ac:dyDescent="0.25">
      <c r="A571" s="93"/>
      <c r="B571" s="11"/>
      <c r="C571" s="18"/>
      <c r="D571" s="11"/>
      <c r="F571" s="11"/>
      <c r="H571" s="11"/>
    </row>
    <row r="572" spans="1:8" x14ac:dyDescent="0.25">
      <c r="A572" s="93"/>
      <c r="B572" s="11"/>
      <c r="C572" s="18"/>
      <c r="D572" s="11"/>
      <c r="F572" s="11"/>
      <c r="H572" s="11"/>
    </row>
    <row r="573" spans="1:8" x14ac:dyDescent="0.25">
      <c r="A573" s="93"/>
      <c r="B573" s="11"/>
      <c r="C573" s="18"/>
      <c r="D573" s="11"/>
      <c r="F573" s="11"/>
      <c r="H573" s="11"/>
    </row>
    <row r="574" spans="1:8" x14ac:dyDescent="0.25">
      <c r="A574" s="93"/>
      <c r="B574" s="11"/>
      <c r="C574" s="18"/>
      <c r="D574" s="11"/>
      <c r="F574" s="11"/>
      <c r="H574" s="11"/>
    </row>
    <row r="575" spans="1:8" x14ac:dyDescent="0.25">
      <c r="A575" s="93"/>
      <c r="B575" s="11"/>
      <c r="C575" s="18"/>
      <c r="D575" s="11"/>
      <c r="F575" s="11"/>
      <c r="H575" s="11"/>
    </row>
    <row r="576" spans="1:8" x14ac:dyDescent="0.25">
      <c r="A576" s="93"/>
      <c r="B576" s="11"/>
      <c r="C576" s="18"/>
      <c r="D576" s="11"/>
      <c r="F576" s="11"/>
      <c r="H576" s="11"/>
    </row>
    <row r="577" spans="1:8" x14ac:dyDescent="0.25">
      <c r="A577" s="93"/>
      <c r="B577" s="11"/>
      <c r="C577" s="18"/>
      <c r="D577" s="11"/>
      <c r="F577" s="11"/>
      <c r="H577" s="11"/>
    </row>
    <row r="578" spans="1:8" x14ac:dyDescent="0.25">
      <c r="A578" s="93"/>
      <c r="B578" s="11"/>
      <c r="C578" s="18"/>
      <c r="D578" s="11"/>
      <c r="F578" s="11"/>
      <c r="H578" s="11"/>
    </row>
    <row r="579" spans="1:8" x14ac:dyDescent="0.25">
      <c r="A579" s="93"/>
      <c r="B579" s="11"/>
      <c r="C579" s="18"/>
      <c r="D579" s="11"/>
      <c r="F579" s="11"/>
      <c r="H579" s="11"/>
    </row>
    <row r="580" spans="1:8" x14ac:dyDescent="0.25">
      <c r="A580" s="93"/>
      <c r="B580" s="11"/>
      <c r="C580" s="18"/>
      <c r="D580" s="11"/>
      <c r="F580" s="11"/>
      <c r="H580" s="11"/>
    </row>
    <row r="581" spans="1:8" x14ac:dyDescent="0.25">
      <c r="A581" s="93"/>
      <c r="B581" s="11"/>
      <c r="C581" s="18"/>
      <c r="D581" s="11"/>
      <c r="F581" s="11"/>
      <c r="H581" s="11"/>
    </row>
    <row r="582" spans="1:8" x14ac:dyDescent="0.25">
      <c r="A582" s="93"/>
      <c r="B582" s="11"/>
      <c r="C582" s="18"/>
      <c r="D582" s="11"/>
      <c r="F582" s="11"/>
      <c r="H582" s="11"/>
    </row>
    <row r="583" spans="1:8" x14ac:dyDescent="0.25">
      <c r="A583" s="93"/>
      <c r="B583" s="11"/>
      <c r="C583" s="18"/>
      <c r="D583" s="11"/>
      <c r="F583" s="11"/>
      <c r="H583" s="11"/>
    </row>
    <row r="584" spans="1:8" x14ac:dyDescent="0.25">
      <c r="A584" s="93"/>
      <c r="B584" s="11"/>
      <c r="C584" s="18"/>
      <c r="D584" s="11"/>
      <c r="F584" s="11"/>
      <c r="H584" s="11"/>
    </row>
    <row r="585" spans="1:8" x14ac:dyDescent="0.25">
      <c r="A585" s="93"/>
      <c r="B585" s="11"/>
      <c r="C585" s="18"/>
      <c r="D585" s="11"/>
      <c r="F585" s="11"/>
      <c r="H585" s="11"/>
    </row>
    <row r="586" spans="1:8" x14ac:dyDescent="0.25">
      <c r="A586" s="93"/>
      <c r="B586" s="11"/>
      <c r="C586" s="18"/>
      <c r="D586" s="11"/>
      <c r="F586" s="11"/>
      <c r="H586" s="11"/>
    </row>
    <row r="587" spans="1:8" x14ac:dyDescent="0.25">
      <c r="A587" s="93"/>
      <c r="B587" s="11"/>
      <c r="C587" s="18"/>
      <c r="D587" s="11"/>
      <c r="F587" s="11"/>
      <c r="H587" s="11"/>
    </row>
    <row r="588" spans="1:8" x14ac:dyDescent="0.25">
      <c r="A588" s="93"/>
      <c r="B588" s="11"/>
      <c r="C588" s="18"/>
      <c r="D588" s="11"/>
      <c r="F588" s="11"/>
      <c r="H588" s="11"/>
    </row>
    <row r="589" spans="1:8" x14ac:dyDescent="0.25">
      <c r="A589" s="93"/>
      <c r="B589" s="11"/>
      <c r="C589" s="18"/>
      <c r="D589" s="11"/>
      <c r="F589" s="11"/>
      <c r="H589" s="11"/>
    </row>
    <row r="590" spans="1:8" x14ac:dyDescent="0.25">
      <c r="A590" s="93"/>
      <c r="B590" s="11"/>
      <c r="C590" s="18"/>
      <c r="D590" s="11"/>
      <c r="F590" s="11"/>
      <c r="H590" s="11"/>
    </row>
    <row r="591" spans="1:8" x14ac:dyDescent="0.25">
      <c r="A591" s="93"/>
      <c r="B591" s="11"/>
      <c r="C591" s="18"/>
      <c r="D591" s="11"/>
      <c r="F591" s="11"/>
      <c r="H591" s="11"/>
    </row>
    <row r="592" spans="1:8" x14ac:dyDescent="0.25">
      <c r="A592" s="93"/>
      <c r="B592" s="11"/>
      <c r="C592" s="18"/>
      <c r="D592" s="11"/>
      <c r="F592" s="11"/>
      <c r="H592" s="11"/>
    </row>
    <row r="593" spans="1:8" x14ac:dyDescent="0.25">
      <c r="A593" s="93"/>
      <c r="B593" s="11"/>
      <c r="C593" s="18"/>
      <c r="D593" s="11"/>
      <c r="F593" s="11"/>
      <c r="H593" s="11"/>
    </row>
    <row r="594" spans="1:8" x14ac:dyDescent="0.25">
      <c r="A594" s="93"/>
      <c r="B594" s="11"/>
      <c r="C594" s="18"/>
      <c r="D594" s="11"/>
      <c r="F594" s="11"/>
      <c r="H594" s="11"/>
    </row>
    <row r="595" spans="1:8" x14ac:dyDescent="0.25">
      <c r="A595" s="93"/>
      <c r="B595" s="11"/>
      <c r="C595" s="18"/>
      <c r="D595" s="11"/>
      <c r="F595" s="11"/>
      <c r="H595" s="11"/>
    </row>
    <row r="596" spans="1:8" x14ac:dyDescent="0.25">
      <c r="A596" s="93"/>
      <c r="B596" s="11"/>
      <c r="C596" s="18"/>
      <c r="D596" s="11"/>
      <c r="F596" s="11"/>
      <c r="H596" s="11"/>
    </row>
    <row r="597" spans="1:8" x14ac:dyDescent="0.25">
      <c r="A597" s="93"/>
      <c r="B597" s="11"/>
      <c r="C597" s="18"/>
      <c r="D597" s="11"/>
      <c r="F597" s="11"/>
      <c r="H597" s="11"/>
    </row>
    <row r="598" spans="1:8" x14ac:dyDescent="0.25">
      <c r="A598" s="93"/>
      <c r="B598" s="11"/>
      <c r="C598" s="18"/>
      <c r="D598" s="11"/>
      <c r="F598" s="11"/>
      <c r="H598" s="11"/>
    </row>
    <row r="599" spans="1:8" x14ac:dyDescent="0.25">
      <c r="A599" s="93"/>
      <c r="B599" s="11"/>
      <c r="C599" s="18"/>
      <c r="D599" s="11"/>
      <c r="F599" s="11"/>
      <c r="H599" s="11"/>
    </row>
    <row r="600" spans="1:8" x14ac:dyDescent="0.25">
      <c r="A600" s="93"/>
      <c r="B600" s="11"/>
      <c r="C600" s="18"/>
      <c r="D600" s="11"/>
      <c r="F600" s="11"/>
      <c r="H600" s="11"/>
    </row>
    <row r="601" spans="1:8" x14ac:dyDescent="0.25">
      <c r="A601" s="93"/>
      <c r="B601" s="11"/>
      <c r="C601" s="18"/>
      <c r="D601" s="11"/>
      <c r="F601" s="11"/>
      <c r="H601" s="11"/>
    </row>
    <row r="602" spans="1:8" x14ac:dyDescent="0.25">
      <c r="A602" s="93"/>
      <c r="B602" s="11"/>
      <c r="C602" s="18"/>
      <c r="D602" s="11"/>
      <c r="F602" s="11"/>
      <c r="H602" s="11"/>
    </row>
    <row r="603" spans="1:8" x14ac:dyDescent="0.25">
      <c r="A603" s="93"/>
      <c r="B603" s="11"/>
      <c r="C603" s="18"/>
      <c r="D603" s="11"/>
      <c r="F603" s="11"/>
      <c r="H603" s="11"/>
    </row>
    <row r="604" spans="1:8" x14ac:dyDescent="0.25">
      <c r="A604" s="93"/>
      <c r="B604" s="11"/>
      <c r="C604" s="18"/>
      <c r="D604" s="11"/>
      <c r="F604" s="11"/>
      <c r="H604" s="11"/>
    </row>
    <row r="605" spans="1:8" x14ac:dyDescent="0.25">
      <c r="A605" s="93"/>
      <c r="B605" s="11"/>
      <c r="C605" s="18"/>
      <c r="D605" s="11"/>
      <c r="F605" s="11"/>
      <c r="H605" s="11"/>
    </row>
    <row r="606" spans="1:8" x14ac:dyDescent="0.25">
      <c r="A606" s="93"/>
      <c r="B606" s="11"/>
      <c r="C606" s="18"/>
      <c r="D606" s="11"/>
      <c r="F606" s="11"/>
      <c r="H606" s="11"/>
    </row>
    <row r="607" spans="1:8" x14ac:dyDescent="0.25">
      <c r="A607" s="93"/>
      <c r="B607" s="11"/>
      <c r="C607" s="18"/>
      <c r="D607" s="11"/>
      <c r="F607" s="11"/>
      <c r="H607" s="11"/>
    </row>
    <row r="608" spans="1:8" x14ac:dyDescent="0.25">
      <c r="A608" s="93"/>
      <c r="B608" s="11"/>
      <c r="C608" s="18"/>
      <c r="D608" s="11"/>
      <c r="F608" s="11"/>
      <c r="H608" s="11"/>
    </row>
    <row r="609" spans="1:8" x14ac:dyDescent="0.25">
      <c r="A609" s="93"/>
      <c r="B609" s="11"/>
      <c r="C609" s="18"/>
      <c r="D609" s="11"/>
      <c r="F609" s="11"/>
      <c r="H609" s="11"/>
    </row>
    <row r="610" spans="1:8" x14ac:dyDescent="0.25">
      <c r="A610" s="93"/>
      <c r="B610" s="11"/>
      <c r="C610" s="18"/>
      <c r="D610" s="11"/>
      <c r="F610" s="11"/>
      <c r="H610" s="11"/>
    </row>
    <row r="611" spans="1:8" x14ac:dyDescent="0.25">
      <c r="A611" s="93"/>
      <c r="B611" s="11"/>
      <c r="C611" s="18"/>
      <c r="D611" s="11"/>
      <c r="F611" s="11"/>
      <c r="H611" s="11"/>
    </row>
    <row r="612" spans="1:8" x14ac:dyDescent="0.25">
      <c r="A612" s="93"/>
      <c r="B612" s="11"/>
      <c r="C612" s="18"/>
      <c r="D612" s="11"/>
      <c r="F612" s="11"/>
      <c r="H612" s="11"/>
    </row>
    <row r="613" spans="1:8" x14ac:dyDescent="0.25">
      <c r="A613" s="93"/>
      <c r="B613" s="11"/>
      <c r="C613" s="18"/>
      <c r="D613" s="11"/>
      <c r="F613" s="11"/>
      <c r="H613" s="11"/>
    </row>
    <row r="614" spans="1:8" x14ac:dyDescent="0.25">
      <c r="A614" s="93"/>
      <c r="B614" s="11"/>
      <c r="C614" s="18"/>
      <c r="D614" s="11"/>
      <c r="F614" s="11"/>
      <c r="H614" s="11"/>
    </row>
    <row r="615" spans="1:8" x14ac:dyDescent="0.25">
      <c r="A615" s="93"/>
      <c r="B615" s="11"/>
      <c r="C615" s="18"/>
      <c r="D615" s="11"/>
      <c r="F615" s="11"/>
      <c r="H615" s="11"/>
    </row>
    <row r="616" spans="1:8" x14ac:dyDescent="0.25">
      <c r="A616" s="93"/>
      <c r="B616" s="11"/>
      <c r="C616" s="18"/>
      <c r="D616" s="11"/>
      <c r="F616" s="11"/>
      <c r="H616" s="11"/>
    </row>
    <row r="617" spans="1:8" x14ac:dyDescent="0.25">
      <c r="A617" s="93"/>
      <c r="B617" s="11"/>
      <c r="C617" s="18"/>
      <c r="D617" s="11"/>
      <c r="F617" s="11"/>
      <c r="H617" s="11"/>
    </row>
    <row r="618" spans="1:8" x14ac:dyDescent="0.25">
      <c r="A618" s="93"/>
      <c r="B618" s="11"/>
      <c r="C618" s="18"/>
      <c r="D618" s="11"/>
      <c r="F618" s="11"/>
      <c r="H618" s="11"/>
    </row>
    <row r="619" spans="1:8" x14ac:dyDescent="0.25">
      <c r="A619" s="93"/>
      <c r="B619" s="11"/>
      <c r="C619" s="18"/>
      <c r="D619" s="11"/>
      <c r="F619" s="11"/>
      <c r="H619" s="11"/>
    </row>
    <row r="620" spans="1:8" x14ac:dyDescent="0.25">
      <c r="A620" s="93"/>
      <c r="B620" s="11"/>
      <c r="C620" s="18"/>
      <c r="D620" s="11"/>
      <c r="F620" s="11"/>
      <c r="H620" s="11"/>
    </row>
    <row r="621" spans="1:8" x14ac:dyDescent="0.25">
      <c r="A621" s="93"/>
      <c r="B621" s="11"/>
      <c r="C621" s="18"/>
      <c r="D621" s="11"/>
      <c r="F621" s="11"/>
      <c r="H621" s="11"/>
    </row>
    <row r="622" spans="1:8" x14ac:dyDescent="0.25">
      <c r="A622" s="93"/>
      <c r="B622" s="11"/>
      <c r="C622" s="18"/>
      <c r="D622" s="11"/>
      <c r="F622" s="11"/>
      <c r="H622" s="11"/>
    </row>
    <row r="623" spans="1:8" x14ac:dyDescent="0.25">
      <c r="A623" s="93"/>
      <c r="B623" s="11"/>
      <c r="C623" s="18"/>
      <c r="D623" s="11"/>
      <c r="F623" s="11"/>
      <c r="H623" s="11"/>
    </row>
    <row r="624" spans="1:8" x14ac:dyDescent="0.25">
      <c r="A624" s="93"/>
      <c r="B624" s="11"/>
      <c r="C624" s="18"/>
      <c r="D624" s="11"/>
      <c r="F624" s="11"/>
      <c r="H624" s="11"/>
    </row>
    <row r="625" spans="1:8" x14ac:dyDescent="0.25">
      <c r="A625" s="93"/>
      <c r="B625" s="11"/>
      <c r="C625" s="18"/>
      <c r="D625" s="11"/>
      <c r="F625" s="11"/>
      <c r="H625" s="11"/>
    </row>
    <row r="626" spans="1:8" x14ac:dyDescent="0.25">
      <c r="A626" s="93"/>
      <c r="B626" s="11"/>
      <c r="C626" s="18"/>
      <c r="D626" s="11"/>
      <c r="F626" s="11"/>
      <c r="H626" s="11"/>
    </row>
    <row r="627" spans="1:8" x14ac:dyDescent="0.25">
      <c r="A627" s="93"/>
      <c r="B627" s="11"/>
      <c r="C627" s="18"/>
      <c r="D627" s="11"/>
      <c r="F627" s="11"/>
      <c r="H627" s="11"/>
    </row>
    <row r="628" spans="1:8" x14ac:dyDescent="0.25">
      <c r="A628" s="93"/>
      <c r="B628" s="11"/>
      <c r="C628" s="18"/>
      <c r="D628" s="11"/>
      <c r="F628" s="11"/>
      <c r="H628" s="11"/>
    </row>
    <row r="629" spans="1:8" x14ac:dyDescent="0.25">
      <c r="A629" s="93"/>
      <c r="B629" s="11"/>
      <c r="C629" s="18"/>
      <c r="D629" s="11"/>
      <c r="F629" s="11"/>
      <c r="H629" s="11"/>
    </row>
    <row r="630" spans="1:8" x14ac:dyDescent="0.25">
      <c r="A630" s="93"/>
      <c r="B630" s="11"/>
      <c r="C630" s="18"/>
      <c r="D630" s="11"/>
      <c r="F630" s="11"/>
      <c r="H630" s="11"/>
    </row>
    <row r="631" spans="1:8" x14ac:dyDescent="0.25">
      <c r="A631" s="93"/>
      <c r="B631" s="11"/>
      <c r="C631" s="18"/>
      <c r="D631" s="11"/>
      <c r="F631" s="11"/>
      <c r="H631" s="11"/>
    </row>
    <row r="632" spans="1:8" x14ac:dyDescent="0.25">
      <c r="A632" s="93"/>
      <c r="B632" s="11"/>
      <c r="C632" s="18"/>
      <c r="D632" s="11"/>
      <c r="F632" s="11"/>
      <c r="H632" s="11"/>
    </row>
    <row r="633" spans="1:8" x14ac:dyDescent="0.25">
      <c r="A633" s="93"/>
      <c r="B633" s="11"/>
      <c r="C633" s="18"/>
      <c r="D633" s="11"/>
      <c r="F633" s="11"/>
      <c r="H633" s="11"/>
    </row>
    <row r="634" spans="1:8" x14ac:dyDescent="0.25">
      <c r="A634" s="93"/>
      <c r="B634" s="11"/>
      <c r="C634" s="18"/>
      <c r="D634" s="11"/>
      <c r="F634" s="11"/>
      <c r="H634" s="11"/>
    </row>
    <row r="635" spans="1:8" x14ac:dyDescent="0.25">
      <c r="A635" s="93"/>
      <c r="B635" s="11"/>
      <c r="C635" s="18"/>
      <c r="D635" s="11"/>
      <c r="F635" s="11"/>
      <c r="H635" s="11"/>
    </row>
    <row r="636" spans="1:8" x14ac:dyDescent="0.25">
      <c r="A636" s="93"/>
      <c r="B636" s="11"/>
      <c r="C636" s="18"/>
      <c r="D636" s="11"/>
      <c r="F636" s="11"/>
      <c r="H636" s="11"/>
    </row>
    <row r="637" spans="1:8" x14ac:dyDescent="0.25">
      <c r="A637" s="93"/>
      <c r="B637" s="11"/>
      <c r="C637" s="18"/>
      <c r="D637" s="11"/>
      <c r="F637" s="11"/>
      <c r="H637" s="11"/>
    </row>
    <row r="638" spans="1:8" x14ac:dyDescent="0.25">
      <c r="A638" s="93"/>
      <c r="B638" s="11"/>
      <c r="C638" s="18"/>
      <c r="D638" s="11"/>
      <c r="F638" s="11"/>
      <c r="H638" s="11"/>
    </row>
    <row r="639" spans="1:8" x14ac:dyDescent="0.25">
      <c r="A639" s="93"/>
      <c r="B639" s="11"/>
      <c r="C639" s="18"/>
      <c r="D639" s="11"/>
      <c r="F639" s="11"/>
      <c r="H639" s="11"/>
    </row>
    <row r="640" spans="1:8" x14ac:dyDescent="0.25">
      <c r="A640" s="93"/>
      <c r="B640" s="11"/>
      <c r="C640" s="18"/>
      <c r="D640" s="11"/>
      <c r="F640" s="11"/>
      <c r="H640" s="11"/>
    </row>
    <row r="641" spans="1:8" x14ac:dyDescent="0.25">
      <c r="A641" s="93"/>
      <c r="B641" s="11"/>
      <c r="C641" s="18"/>
      <c r="D641" s="11"/>
      <c r="F641" s="11"/>
      <c r="H641" s="11"/>
    </row>
    <row r="642" spans="1:8" x14ac:dyDescent="0.25">
      <c r="A642" s="93"/>
      <c r="B642" s="11"/>
      <c r="C642" s="18"/>
      <c r="D642" s="11"/>
      <c r="F642" s="11"/>
      <c r="H642" s="11"/>
    </row>
    <row r="643" spans="1:8" x14ac:dyDescent="0.25">
      <c r="A643" s="93"/>
      <c r="B643" s="11"/>
      <c r="C643" s="18"/>
      <c r="D643" s="11"/>
      <c r="F643" s="11"/>
      <c r="H643" s="11"/>
    </row>
    <row r="644" spans="1:8" x14ac:dyDescent="0.25">
      <c r="A644" s="93"/>
      <c r="B644" s="11"/>
      <c r="C644" s="18"/>
      <c r="D644" s="11"/>
      <c r="F644" s="11"/>
      <c r="H644" s="11"/>
    </row>
    <row r="645" spans="1:8" x14ac:dyDescent="0.25">
      <c r="A645" s="93"/>
      <c r="B645" s="11"/>
      <c r="C645" s="18"/>
      <c r="D645" s="11"/>
      <c r="F645" s="11"/>
      <c r="H645" s="11"/>
    </row>
    <row r="646" spans="1:8" x14ac:dyDescent="0.25">
      <c r="A646" s="93"/>
      <c r="B646" s="11"/>
      <c r="C646" s="18"/>
      <c r="D646" s="11"/>
      <c r="F646" s="11"/>
      <c r="H646" s="11"/>
    </row>
    <row r="647" spans="1:8" x14ac:dyDescent="0.25">
      <c r="A647" s="93"/>
      <c r="B647" s="11"/>
      <c r="C647" s="18"/>
      <c r="D647" s="11"/>
      <c r="F647" s="11"/>
      <c r="H647" s="11"/>
    </row>
    <row r="648" spans="1:8" x14ac:dyDescent="0.25">
      <c r="A648" s="93"/>
      <c r="B648" s="11"/>
      <c r="C648" s="18"/>
      <c r="D648" s="11"/>
      <c r="F648" s="11"/>
      <c r="H648" s="11"/>
    </row>
    <row r="649" spans="1:8" x14ac:dyDescent="0.25">
      <c r="A649" s="93"/>
      <c r="B649" s="11"/>
      <c r="C649" s="18"/>
      <c r="D649" s="11"/>
      <c r="F649" s="11"/>
      <c r="H649" s="11"/>
    </row>
    <row r="650" spans="1:8" x14ac:dyDescent="0.25">
      <c r="A650" s="93"/>
      <c r="B650" s="11"/>
      <c r="C650" s="18"/>
      <c r="D650" s="11"/>
      <c r="F650" s="11"/>
      <c r="H650" s="11"/>
    </row>
    <row r="651" spans="1:8" x14ac:dyDescent="0.25">
      <c r="A651" s="93"/>
      <c r="B651" s="11"/>
      <c r="C651" s="18"/>
      <c r="D651" s="11"/>
      <c r="F651" s="11"/>
      <c r="H651" s="11"/>
    </row>
    <row r="652" spans="1:8" x14ac:dyDescent="0.25">
      <c r="A652" s="93"/>
      <c r="B652" s="11"/>
      <c r="C652" s="18"/>
      <c r="D652" s="11"/>
      <c r="F652" s="11"/>
      <c r="H652" s="11"/>
    </row>
    <row r="653" spans="1:8" x14ac:dyDescent="0.25">
      <c r="A653" s="93"/>
      <c r="B653" s="11"/>
      <c r="C653" s="18"/>
      <c r="D653" s="11"/>
      <c r="F653" s="11"/>
      <c r="H653" s="11"/>
    </row>
    <row r="654" spans="1:8" x14ac:dyDescent="0.25">
      <c r="A654" s="93"/>
      <c r="B654" s="11"/>
      <c r="C654" s="18"/>
      <c r="D654" s="11"/>
      <c r="F654" s="11"/>
      <c r="H654" s="11"/>
    </row>
    <row r="655" spans="1:8" x14ac:dyDescent="0.25">
      <c r="A655" s="93"/>
      <c r="B655" s="11"/>
      <c r="C655" s="18"/>
      <c r="D655" s="11"/>
      <c r="F655" s="11"/>
      <c r="H655" s="11"/>
    </row>
    <row r="656" spans="1:8" x14ac:dyDescent="0.25">
      <c r="A656" s="93"/>
      <c r="B656" s="11"/>
      <c r="C656" s="18"/>
      <c r="D656" s="11"/>
      <c r="F656" s="11"/>
      <c r="H656" s="11"/>
    </row>
    <row r="657" spans="1:8" x14ac:dyDescent="0.25">
      <c r="A657" s="93"/>
      <c r="B657" s="11"/>
      <c r="C657" s="18"/>
      <c r="D657" s="11"/>
      <c r="F657" s="11"/>
      <c r="H657" s="11"/>
    </row>
    <row r="658" spans="1:8" x14ac:dyDescent="0.25">
      <c r="A658" s="93"/>
      <c r="B658" s="11"/>
      <c r="C658" s="18"/>
      <c r="D658" s="11"/>
      <c r="F658" s="11"/>
      <c r="H658" s="11"/>
    </row>
    <row r="659" spans="1:8" x14ac:dyDescent="0.25">
      <c r="A659" s="93"/>
      <c r="B659" s="11"/>
      <c r="C659" s="18"/>
      <c r="D659" s="11"/>
      <c r="F659" s="11"/>
      <c r="H659" s="11"/>
    </row>
    <row r="660" spans="1:8" x14ac:dyDescent="0.25">
      <c r="A660" s="93"/>
      <c r="B660" s="11"/>
      <c r="C660" s="18"/>
      <c r="D660" s="11"/>
      <c r="F660" s="11"/>
      <c r="H660" s="11"/>
    </row>
    <row r="661" spans="1:8" x14ac:dyDescent="0.25">
      <c r="A661" s="93"/>
      <c r="B661" s="11"/>
      <c r="C661" s="18"/>
      <c r="D661" s="11"/>
      <c r="F661" s="11"/>
      <c r="H661" s="11"/>
    </row>
    <row r="662" spans="1:8" x14ac:dyDescent="0.25">
      <c r="A662" s="93"/>
      <c r="B662" s="11"/>
      <c r="C662" s="18"/>
      <c r="D662" s="11"/>
      <c r="F662" s="11"/>
      <c r="H662" s="11"/>
    </row>
    <row r="663" spans="1:8" x14ac:dyDescent="0.25">
      <c r="A663" s="93"/>
      <c r="B663" s="11"/>
      <c r="C663" s="18"/>
      <c r="D663" s="11"/>
      <c r="F663" s="11"/>
      <c r="H663" s="11"/>
    </row>
    <row r="664" spans="1:8" x14ac:dyDescent="0.25">
      <c r="A664" s="93"/>
      <c r="B664" s="11"/>
      <c r="C664" s="18"/>
      <c r="D664" s="11"/>
      <c r="F664" s="11"/>
      <c r="H664" s="11"/>
    </row>
    <row r="665" spans="1:8" x14ac:dyDescent="0.25">
      <c r="A665" s="93"/>
      <c r="B665" s="11"/>
      <c r="C665" s="18"/>
      <c r="D665" s="11"/>
      <c r="F665" s="11"/>
      <c r="H665" s="11"/>
    </row>
    <row r="666" spans="1:8" x14ac:dyDescent="0.25">
      <c r="A666" s="93"/>
      <c r="B666" s="11"/>
      <c r="C666" s="18"/>
      <c r="D666" s="11"/>
      <c r="F666" s="11"/>
      <c r="H666" s="11"/>
    </row>
    <row r="667" spans="1:8" x14ac:dyDescent="0.25">
      <c r="A667" s="93"/>
      <c r="B667" s="11"/>
      <c r="C667" s="18"/>
      <c r="D667" s="11"/>
      <c r="F667" s="11"/>
      <c r="H667" s="11"/>
    </row>
    <row r="668" spans="1:8" x14ac:dyDescent="0.25">
      <c r="A668" s="93"/>
      <c r="B668" s="11"/>
      <c r="C668" s="18"/>
      <c r="D668" s="11"/>
      <c r="F668" s="11"/>
      <c r="H668" s="11"/>
    </row>
    <row r="669" spans="1:8" x14ac:dyDescent="0.25">
      <c r="A669" s="93"/>
      <c r="B669" s="11"/>
      <c r="C669" s="18"/>
      <c r="D669" s="11"/>
      <c r="F669" s="11"/>
      <c r="H669" s="11"/>
    </row>
    <row r="670" spans="1:8" x14ac:dyDescent="0.25">
      <c r="A670" s="93"/>
      <c r="B670" s="11"/>
      <c r="C670" s="18"/>
      <c r="D670" s="11"/>
      <c r="F670" s="11"/>
      <c r="H670" s="11"/>
    </row>
    <row r="671" spans="1:8" x14ac:dyDescent="0.25">
      <c r="A671" s="93"/>
      <c r="B671" s="11"/>
      <c r="C671" s="18"/>
      <c r="D671" s="11"/>
      <c r="F671" s="11"/>
      <c r="H671" s="11"/>
    </row>
    <row r="672" spans="1:8" x14ac:dyDescent="0.25">
      <c r="A672" s="93"/>
      <c r="B672" s="11"/>
      <c r="C672" s="18"/>
      <c r="D672" s="11"/>
      <c r="F672" s="11"/>
      <c r="H672" s="11"/>
    </row>
    <row r="673" spans="1:8" x14ac:dyDescent="0.25">
      <c r="A673" s="93"/>
      <c r="B673" s="11"/>
      <c r="C673" s="18"/>
      <c r="D673" s="11"/>
      <c r="F673" s="11"/>
      <c r="H673" s="11"/>
    </row>
    <row r="674" spans="1:8" x14ac:dyDescent="0.25">
      <c r="A674" s="93"/>
      <c r="B674" s="11"/>
      <c r="C674" s="18"/>
      <c r="D674" s="11"/>
      <c r="F674" s="11"/>
      <c r="H674" s="11"/>
    </row>
    <row r="675" spans="1:8" x14ac:dyDescent="0.25">
      <c r="A675" s="93"/>
      <c r="B675" s="11"/>
      <c r="C675" s="18"/>
      <c r="D675" s="11"/>
      <c r="F675" s="11"/>
      <c r="H675" s="11"/>
    </row>
    <row r="676" spans="1:8" x14ac:dyDescent="0.25">
      <c r="A676" s="93"/>
      <c r="B676" s="11"/>
      <c r="C676" s="18"/>
      <c r="D676" s="11"/>
      <c r="F676" s="11"/>
      <c r="H676" s="11"/>
    </row>
    <row r="677" spans="1:8" x14ac:dyDescent="0.25">
      <c r="A677" s="93"/>
      <c r="B677" s="11"/>
      <c r="C677" s="18"/>
      <c r="D677" s="11"/>
      <c r="F677" s="11"/>
      <c r="H677" s="11"/>
    </row>
    <row r="678" spans="1:8" x14ac:dyDescent="0.25">
      <c r="A678" s="93"/>
      <c r="B678" s="11"/>
      <c r="C678" s="18"/>
      <c r="D678" s="11"/>
      <c r="F678" s="11"/>
      <c r="H678" s="11"/>
    </row>
    <row r="679" spans="1:8" x14ac:dyDescent="0.25">
      <c r="A679" s="93"/>
      <c r="B679" s="11"/>
      <c r="C679" s="18"/>
      <c r="D679" s="11"/>
      <c r="F679" s="11"/>
      <c r="H679" s="11"/>
    </row>
    <row r="680" spans="1:8" x14ac:dyDescent="0.25">
      <c r="A680" s="93"/>
      <c r="B680" s="11"/>
      <c r="C680" s="18"/>
      <c r="D680" s="11"/>
      <c r="F680" s="11"/>
      <c r="H680" s="11"/>
    </row>
    <row r="681" spans="1:8" x14ac:dyDescent="0.25">
      <c r="A681" s="93"/>
      <c r="B681" s="11"/>
      <c r="C681" s="18"/>
      <c r="D681" s="11"/>
      <c r="F681" s="11"/>
      <c r="H681" s="11"/>
    </row>
    <row r="682" spans="1:8" x14ac:dyDescent="0.25">
      <c r="A682" s="93"/>
      <c r="B682" s="11"/>
      <c r="C682" s="18"/>
      <c r="D682" s="11"/>
      <c r="F682" s="11"/>
      <c r="H682" s="11"/>
    </row>
    <row r="683" spans="1:8" x14ac:dyDescent="0.25">
      <c r="A683" s="93"/>
      <c r="B683" s="11"/>
      <c r="C683" s="18"/>
      <c r="D683" s="11"/>
      <c r="F683" s="11"/>
      <c r="H683" s="11"/>
    </row>
    <row r="684" spans="1:8" x14ac:dyDescent="0.25">
      <c r="A684" s="93"/>
      <c r="B684" s="11"/>
      <c r="C684" s="18"/>
      <c r="D684" s="11"/>
      <c r="F684" s="11"/>
      <c r="H684" s="11"/>
    </row>
    <row r="685" spans="1:8" x14ac:dyDescent="0.25">
      <c r="A685" s="93"/>
      <c r="B685" s="11"/>
      <c r="C685" s="18"/>
      <c r="D685" s="11"/>
      <c r="F685" s="11"/>
      <c r="H685" s="11"/>
    </row>
    <row r="686" spans="1:8" x14ac:dyDescent="0.25">
      <c r="A686" s="93"/>
      <c r="B686" s="11"/>
      <c r="C686" s="18"/>
      <c r="D686" s="11"/>
      <c r="F686" s="11"/>
      <c r="H686" s="11"/>
    </row>
    <row r="687" spans="1:8" x14ac:dyDescent="0.25">
      <c r="A687" s="93"/>
      <c r="B687" s="11"/>
      <c r="C687" s="18"/>
      <c r="D687" s="11"/>
      <c r="F687" s="11"/>
      <c r="H687" s="11"/>
    </row>
    <row r="688" spans="1:8" x14ac:dyDescent="0.25">
      <c r="A688" s="93"/>
      <c r="B688" s="11"/>
      <c r="C688" s="18"/>
      <c r="D688" s="11"/>
      <c r="F688" s="11"/>
      <c r="H688" s="11"/>
    </row>
    <row r="689" spans="1:8" x14ac:dyDescent="0.25">
      <c r="A689" s="93"/>
      <c r="B689" s="11"/>
      <c r="C689" s="18"/>
      <c r="D689" s="11"/>
      <c r="F689" s="11"/>
      <c r="H689" s="11"/>
    </row>
    <row r="690" spans="1:8" x14ac:dyDescent="0.25">
      <c r="A690" s="93"/>
      <c r="B690" s="11"/>
      <c r="C690" s="18"/>
      <c r="D690" s="11"/>
      <c r="F690" s="11"/>
      <c r="H690" s="11"/>
    </row>
    <row r="691" spans="1:8" x14ac:dyDescent="0.25">
      <c r="A691" s="93"/>
      <c r="B691" s="11"/>
      <c r="C691" s="18"/>
      <c r="D691" s="11"/>
      <c r="F691" s="11"/>
      <c r="H691" s="11"/>
    </row>
    <row r="692" spans="1:8" x14ac:dyDescent="0.25">
      <c r="A692" s="93"/>
      <c r="B692" s="11"/>
      <c r="C692" s="18"/>
      <c r="D692" s="11"/>
      <c r="F692" s="11"/>
      <c r="H692" s="11"/>
    </row>
    <row r="693" spans="1:8" x14ac:dyDescent="0.25">
      <c r="A693" s="93"/>
      <c r="B693" s="11"/>
      <c r="C693" s="18"/>
      <c r="D693" s="11"/>
      <c r="F693" s="11"/>
      <c r="H693" s="11"/>
    </row>
    <row r="694" spans="1:8" x14ac:dyDescent="0.25">
      <c r="A694" s="93"/>
      <c r="B694" s="11"/>
      <c r="C694" s="18"/>
      <c r="D694" s="11"/>
      <c r="F694" s="11"/>
      <c r="H694" s="11"/>
    </row>
    <row r="695" spans="1:8" x14ac:dyDescent="0.25">
      <c r="A695" s="93"/>
      <c r="B695" s="11"/>
      <c r="C695" s="18"/>
      <c r="D695" s="11"/>
      <c r="F695" s="11"/>
      <c r="H695" s="11"/>
    </row>
    <row r="696" spans="1:8" x14ac:dyDescent="0.25">
      <c r="A696" s="93"/>
      <c r="B696" s="11"/>
      <c r="C696" s="18"/>
      <c r="D696" s="11"/>
      <c r="F696" s="11"/>
      <c r="H696" s="11"/>
    </row>
    <row r="697" spans="1:8" x14ac:dyDescent="0.25">
      <c r="A697" s="93"/>
      <c r="B697" s="11"/>
      <c r="C697" s="18"/>
      <c r="D697" s="11"/>
      <c r="F697" s="11"/>
      <c r="H697" s="11"/>
    </row>
    <row r="698" spans="1:8" x14ac:dyDescent="0.25">
      <c r="A698" s="93"/>
      <c r="B698" s="11"/>
      <c r="C698" s="18"/>
      <c r="D698" s="11"/>
      <c r="F698" s="11"/>
      <c r="H698" s="11"/>
    </row>
    <row r="699" spans="1:8" x14ac:dyDescent="0.25">
      <c r="A699" s="93"/>
      <c r="B699" s="11"/>
      <c r="C699" s="18"/>
      <c r="D699" s="11"/>
      <c r="F699" s="11"/>
      <c r="H699" s="11"/>
    </row>
    <row r="700" spans="1:8" x14ac:dyDescent="0.25">
      <c r="A700" s="93"/>
      <c r="B700" s="11"/>
      <c r="C700" s="18"/>
      <c r="D700" s="11"/>
      <c r="F700" s="11"/>
      <c r="H700" s="11"/>
    </row>
    <row r="701" spans="1:8" x14ac:dyDescent="0.25">
      <c r="A701" s="93"/>
      <c r="B701" s="11"/>
      <c r="C701" s="18"/>
      <c r="D701" s="11"/>
      <c r="F701" s="11"/>
      <c r="H701" s="11"/>
    </row>
    <row r="702" spans="1:8" x14ac:dyDescent="0.25">
      <c r="A702" s="93"/>
      <c r="B702" s="11"/>
      <c r="C702" s="18"/>
      <c r="D702" s="11"/>
      <c r="F702" s="11"/>
      <c r="H702" s="11"/>
    </row>
    <row r="703" spans="1:8" x14ac:dyDescent="0.25">
      <c r="A703" s="93"/>
      <c r="B703" s="11"/>
      <c r="C703" s="18"/>
      <c r="D703" s="11"/>
      <c r="F703" s="11"/>
      <c r="H703" s="11"/>
    </row>
    <row r="704" spans="1:8" x14ac:dyDescent="0.25">
      <c r="A704" s="93"/>
      <c r="B704" s="11"/>
      <c r="C704" s="18"/>
      <c r="D704" s="11"/>
      <c r="F704" s="11"/>
      <c r="H704" s="11"/>
    </row>
    <row r="705" spans="1:8" x14ac:dyDescent="0.25">
      <c r="A705" s="93"/>
      <c r="B705" s="11"/>
      <c r="C705" s="18"/>
      <c r="D705" s="11"/>
      <c r="F705" s="11"/>
      <c r="H705" s="11"/>
    </row>
    <row r="706" spans="1:8" x14ac:dyDescent="0.25">
      <c r="A706" s="93"/>
      <c r="B706" s="11"/>
      <c r="C706" s="18"/>
      <c r="D706" s="11"/>
      <c r="F706" s="11"/>
      <c r="H706" s="11"/>
    </row>
    <row r="707" spans="1:8" x14ac:dyDescent="0.25">
      <c r="A707" s="93"/>
      <c r="B707" s="11"/>
      <c r="C707" s="18"/>
      <c r="D707" s="11"/>
      <c r="F707" s="11"/>
      <c r="H707" s="11"/>
    </row>
    <row r="708" spans="1:8" x14ac:dyDescent="0.25">
      <c r="A708" s="93"/>
      <c r="B708" s="11"/>
      <c r="C708" s="18"/>
      <c r="D708" s="11"/>
      <c r="F708" s="11"/>
      <c r="H708" s="11"/>
    </row>
    <row r="709" spans="1:8" x14ac:dyDescent="0.25">
      <c r="A709" s="93"/>
      <c r="B709" s="11"/>
      <c r="C709" s="18"/>
      <c r="D709" s="11"/>
      <c r="F709" s="11"/>
      <c r="H709" s="11"/>
    </row>
    <row r="710" spans="1:8" x14ac:dyDescent="0.25">
      <c r="A710" s="93"/>
      <c r="B710" s="11"/>
      <c r="C710" s="18"/>
      <c r="D710" s="11"/>
      <c r="F710" s="11"/>
      <c r="H710" s="11"/>
    </row>
    <row r="711" spans="1:8" x14ac:dyDescent="0.25">
      <c r="A711" s="93"/>
      <c r="B711" s="11"/>
      <c r="C711" s="18"/>
      <c r="D711" s="11"/>
      <c r="F711" s="11"/>
      <c r="H711" s="11"/>
    </row>
    <row r="712" spans="1:8" x14ac:dyDescent="0.25">
      <c r="A712" s="93"/>
      <c r="B712" s="11"/>
      <c r="C712" s="18"/>
      <c r="D712" s="11"/>
      <c r="F712" s="11"/>
      <c r="H712" s="11"/>
    </row>
    <row r="713" spans="1:8" x14ac:dyDescent="0.25">
      <c r="A713" s="93"/>
      <c r="B713" s="11"/>
      <c r="C713" s="18"/>
      <c r="D713" s="11"/>
      <c r="F713" s="11"/>
      <c r="H713" s="11"/>
    </row>
    <row r="714" spans="1:8" x14ac:dyDescent="0.25">
      <c r="A714" s="93"/>
      <c r="B714" s="11"/>
      <c r="C714" s="18"/>
      <c r="D714" s="11"/>
      <c r="F714" s="11"/>
      <c r="H714" s="11"/>
    </row>
    <row r="715" spans="1:8" x14ac:dyDescent="0.25">
      <c r="A715" s="93"/>
      <c r="B715" s="11"/>
      <c r="C715" s="18"/>
      <c r="D715" s="11"/>
      <c r="F715" s="11"/>
      <c r="H715" s="11"/>
    </row>
    <row r="716" spans="1:8" x14ac:dyDescent="0.25">
      <c r="A716" s="93"/>
      <c r="B716" s="11"/>
      <c r="C716" s="18"/>
      <c r="D716" s="11"/>
      <c r="F716" s="11"/>
      <c r="H716" s="11"/>
    </row>
    <row r="717" spans="1:8" x14ac:dyDescent="0.25">
      <c r="A717" s="93"/>
      <c r="B717" s="11"/>
      <c r="C717" s="18"/>
      <c r="D717" s="11"/>
      <c r="F717" s="11"/>
      <c r="H717" s="11"/>
    </row>
    <row r="718" spans="1:8" x14ac:dyDescent="0.25">
      <c r="A718" s="93"/>
      <c r="B718" s="11"/>
      <c r="C718" s="18"/>
      <c r="D718" s="11"/>
      <c r="F718" s="11"/>
      <c r="H718" s="11"/>
    </row>
    <row r="719" spans="1:8" x14ac:dyDescent="0.25">
      <c r="A719" s="93"/>
      <c r="B719" s="11"/>
      <c r="C719" s="18"/>
      <c r="D719" s="11"/>
      <c r="F719" s="11"/>
      <c r="H719" s="11"/>
    </row>
    <row r="720" spans="1:8" x14ac:dyDescent="0.25">
      <c r="A720" s="93"/>
      <c r="B720" s="11"/>
      <c r="C720" s="18"/>
      <c r="D720" s="11"/>
      <c r="F720" s="11"/>
      <c r="H720" s="11"/>
    </row>
    <row r="721" spans="1:8" x14ac:dyDescent="0.25">
      <c r="A721" s="93"/>
      <c r="B721" s="11"/>
      <c r="C721" s="18"/>
      <c r="D721" s="11"/>
      <c r="F721" s="11"/>
      <c r="H721" s="11"/>
    </row>
    <row r="722" spans="1:8" x14ac:dyDescent="0.25">
      <c r="A722" s="93"/>
      <c r="B722" s="11"/>
      <c r="C722" s="18"/>
      <c r="D722" s="11"/>
      <c r="F722" s="11"/>
      <c r="H722" s="11"/>
    </row>
    <row r="723" spans="1:8" x14ac:dyDescent="0.25">
      <c r="A723" s="93"/>
      <c r="B723" s="11"/>
      <c r="C723" s="18"/>
      <c r="D723" s="11"/>
      <c r="F723" s="11"/>
      <c r="H723" s="11"/>
    </row>
    <row r="724" spans="1:8" x14ac:dyDescent="0.25">
      <c r="A724" s="93"/>
      <c r="B724" s="11"/>
      <c r="C724" s="18"/>
      <c r="D724" s="11"/>
      <c r="F724" s="11"/>
      <c r="H724" s="11"/>
    </row>
    <row r="725" spans="1:8" x14ac:dyDescent="0.25">
      <c r="A725" s="93"/>
      <c r="B725" s="11"/>
      <c r="C725" s="18"/>
      <c r="D725" s="11"/>
      <c r="F725" s="11"/>
      <c r="H725" s="11"/>
    </row>
    <row r="726" spans="1:8" x14ac:dyDescent="0.25">
      <c r="A726" s="93"/>
      <c r="B726" s="11"/>
      <c r="C726" s="18"/>
      <c r="D726" s="11"/>
      <c r="F726" s="11"/>
      <c r="H726" s="11"/>
    </row>
    <row r="727" spans="1:8" x14ac:dyDescent="0.25">
      <c r="A727" s="93"/>
      <c r="B727" s="11"/>
      <c r="C727" s="18"/>
      <c r="D727" s="11"/>
      <c r="F727" s="11"/>
      <c r="H727" s="11"/>
    </row>
    <row r="728" spans="1:8" x14ac:dyDescent="0.25">
      <c r="A728" s="93"/>
      <c r="B728" s="11"/>
      <c r="C728" s="18"/>
      <c r="D728" s="11"/>
      <c r="F728" s="11"/>
      <c r="H728" s="11"/>
    </row>
    <row r="729" spans="1:8" x14ac:dyDescent="0.25">
      <c r="A729" s="93"/>
      <c r="B729" s="11"/>
      <c r="C729" s="18"/>
      <c r="D729" s="11"/>
      <c r="F729" s="11"/>
      <c r="H729" s="11"/>
    </row>
    <row r="730" spans="1:8" x14ac:dyDescent="0.25">
      <c r="A730" s="93"/>
      <c r="B730" s="11"/>
      <c r="C730" s="18"/>
      <c r="D730" s="11"/>
      <c r="F730" s="11"/>
      <c r="H730" s="11"/>
    </row>
    <row r="731" spans="1:8" x14ac:dyDescent="0.25">
      <c r="A731" s="93"/>
      <c r="B731" s="11"/>
      <c r="C731" s="18"/>
      <c r="D731" s="11"/>
      <c r="F731" s="11"/>
      <c r="H731" s="11"/>
    </row>
    <row r="732" spans="1:8" x14ac:dyDescent="0.25">
      <c r="A732" s="93"/>
      <c r="B732" s="11"/>
      <c r="C732" s="18"/>
      <c r="D732" s="11"/>
      <c r="F732" s="11"/>
      <c r="H732" s="11"/>
    </row>
    <row r="733" spans="1:8" x14ac:dyDescent="0.25">
      <c r="A733" s="93"/>
      <c r="B733" s="11"/>
      <c r="C733" s="18"/>
      <c r="D733" s="11"/>
      <c r="F733" s="11"/>
      <c r="H733" s="11"/>
    </row>
    <row r="734" spans="1:8" x14ac:dyDescent="0.25">
      <c r="A734" s="93"/>
      <c r="B734" s="11"/>
      <c r="C734" s="18"/>
      <c r="D734" s="11"/>
      <c r="F734" s="11"/>
      <c r="H734" s="11"/>
    </row>
    <row r="735" spans="1:8" x14ac:dyDescent="0.25">
      <c r="A735" s="93"/>
      <c r="B735" s="11"/>
      <c r="C735" s="18"/>
      <c r="D735" s="11"/>
      <c r="F735" s="11"/>
      <c r="H735" s="11"/>
    </row>
    <row r="736" spans="1:8" x14ac:dyDescent="0.25">
      <c r="A736" s="93"/>
      <c r="B736" s="11"/>
      <c r="C736" s="18"/>
      <c r="D736" s="11"/>
      <c r="F736" s="11"/>
      <c r="H736" s="11"/>
    </row>
    <row r="737" spans="1:8" x14ac:dyDescent="0.25">
      <c r="A737" s="93"/>
      <c r="B737" s="11"/>
      <c r="C737" s="18"/>
      <c r="D737" s="11"/>
      <c r="F737" s="11"/>
      <c r="H737" s="11"/>
    </row>
    <row r="738" spans="1:8" x14ac:dyDescent="0.25">
      <c r="A738" s="93"/>
      <c r="B738" s="11"/>
      <c r="C738" s="18"/>
      <c r="D738" s="11"/>
      <c r="F738" s="11"/>
      <c r="H738" s="11"/>
    </row>
    <row r="739" spans="1:8" x14ac:dyDescent="0.25">
      <c r="A739" s="93"/>
      <c r="B739" s="11"/>
      <c r="C739" s="18"/>
      <c r="D739" s="11"/>
      <c r="F739" s="11"/>
      <c r="H739" s="11"/>
    </row>
    <row r="740" spans="1:8" x14ac:dyDescent="0.25">
      <c r="A740" s="93"/>
      <c r="B740" s="11"/>
      <c r="C740" s="18"/>
      <c r="D740" s="11"/>
      <c r="F740" s="11"/>
      <c r="H740" s="11"/>
    </row>
    <row r="741" spans="1:8" x14ac:dyDescent="0.25">
      <c r="A741" s="93"/>
      <c r="B741" s="11"/>
      <c r="C741" s="18"/>
      <c r="D741" s="11"/>
      <c r="F741" s="11"/>
      <c r="H741" s="11"/>
    </row>
    <row r="742" spans="1:8" x14ac:dyDescent="0.25">
      <c r="A742" s="93"/>
      <c r="B742" s="11"/>
      <c r="C742" s="18"/>
      <c r="D742" s="11"/>
      <c r="F742" s="11"/>
      <c r="H742" s="11"/>
    </row>
    <row r="743" spans="1:8" x14ac:dyDescent="0.25">
      <c r="A743" s="93"/>
      <c r="B743" s="11"/>
      <c r="C743" s="18"/>
      <c r="D743" s="11"/>
      <c r="F743" s="11"/>
      <c r="H743" s="11"/>
    </row>
    <row r="744" spans="1:8" x14ac:dyDescent="0.25">
      <c r="A744" s="93"/>
      <c r="B744" s="11"/>
      <c r="C744" s="18"/>
      <c r="D744" s="11"/>
      <c r="F744" s="11"/>
      <c r="H744" s="11"/>
    </row>
    <row r="745" spans="1:8" x14ac:dyDescent="0.25">
      <c r="A745" s="93"/>
      <c r="B745" s="11"/>
      <c r="C745" s="18"/>
      <c r="D745" s="11"/>
      <c r="F745" s="11"/>
      <c r="H745" s="11"/>
    </row>
    <row r="746" spans="1:8" x14ac:dyDescent="0.25">
      <c r="A746" s="93"/>
      <c r="B746" s="11"/>
      <c r="C746" s="18"/>
      <c r="D746" s="11"/>
      <c r="F746" s="11"/>
      <c r="H746" s="11"/>
    </row>
    <row r="747" spans="1:8" x14ac:dyDescent="0.25">
      <c r="A747" s="93"/>
      <c r="B747" s="11"/>
      <c r="C747" s="18"/>
      <c r="D747" s="11"/>
      <c r="F747" s="11"/>
      <c r="H747" s="11"/>
    </row>
    <row r="748" spans="1:8" x14ac:dyDescent="0.25">
      <c r="A748" s="93"/>
      <c r="B748" s="11"/>
      <c r="C748" s="18"/>
      <c r="D748" s="11"/>
      <c r="F748" s="11"/>
      <c r="H748" s="11"/>
    </row>
    <row r="749" spans="1:8" x14ac:dyDescent="0.25">
      <c r="A749" s="93"/>
      <c r="B749" s="11"/>
      <c r="C749" s="18"/>
      <c r="D749" s="11"/>
      <c r="F749" s="11"/>
      <c r="H749" s="11"/>
    </row>
    <row r="750" spans="1:8" x14ac:dyDescent="0.25">
      <c r="A750" s="93"/>
      <c r="B750" s="11"/>
      <c r="C750" s="18"/>
      <c r="D750" s="11"/>
      <c r="F750" s="11"/>
      <c r="H750" s="11"/>
    </row>
    <row r="751" spans="1:8" x14ac:dyDescent="0.25">
      <c r="A751" s="93"/>
      <c r="B751" s="11"/>
      <c r="C751" s="18"/>
      <c r="D751" s="11"/>
      <c r="F751" s="11"/>
      <c r="H751" s="11"/>
    </row>
    <row r="752" spans="1:8" x14ac:dyDescent="0.25">
      <c r="A752" s="93"/>
      <c r="B752" s="11"/>
      <c r="C752" s="18"/>
      <c r="D752" s="11"/>
      <c r="F752" s="11"/>
      <c r="H752" s="11"/>
    </row>
    <row r="753" spans="1:8" x14ac:dyDescent="0.25">
      <c r="A753" s="93"/>
      <c r="B753" s="11"/>
      <c r="C753" s="18"/>
      <c r="D753" s="11"/>
      <c r="F753" s="11"/>
      <c r="H753" s="11"/>
    </row>
    <row r="754" spans="1:8" x14ac:dyDescent="0.25">
      <c r="A754" s="93"/>
      <c r="B754" s="11"/>
      <c r="C754" s="18"/>
      <c r="D754" s="11"/>
      <c r="F754" s="11"/>
      <c r="H754" s="11"/>
    </row>
    <row r="755" spans="1:8" x14ac:dyDescent="0.25">
      <c r="A755" s="93"/>
      <c r="B755" s="11"/>
      <c r="C755" s="18"/>
      <c r="D755" s="11"/>
      <c r="F755" s="11"/>
      <c r="H755" s="11"/>
    </row>
    <row r="756" spans="1:8" x14ac:dyDescent="0.25">
      <c r="A756" s="93"/>
      <c r="B756" s="11"/>
      <c r="C756" s="18"/>
      <c r="D756" s="11"/>
      <c r="F756" s="11"/>
      <c r="H756" s="11"/>
    </row>
    <row r="757" spans="1:8" x14ac:dyDescent="0.25">
      <c r="A757" s="93"/>
      <c r="B757" s="11"/>
      <c r="C757" s="18"/>
      <c r="D757" s="11"/>
      <c r="F757" s="11"/>
      <c r="H757" s="11"/>
    </row>
    <row r="758" spans="1:8" x14ac:dyDescent="0.25">
      <c r="A758" s="93"/>
      <c r="B758" s="11"/>
      <c r="C758" s="18"/>
      <c r="D758" s="11"/>
      <c r="F758" s="11"/>
      <c r="H758" s="11"/>
    </row>
    <row r="759" spans="1:8" x14ac:dyDescent="0.25">
      <c r="A759" s="93"/>
      <c r="B759" s="11"/>
      <c r="C759" s="18"/>
      <c r="D759" s="11"/>
      <c r="F759" s="11"/>
      <c r="H759" s="11"/>
    </row>
    <row r="760" spans="1:8" x14ac:dyDescent="0.25">
      <c r="A760" s="93"/>
      <c r="B760" s="11"/>
      <c r="C760" s="18"/>
      <c r="D760" s="11"/>
      <c r="F760" s="11"/>
      <c r="H760" s="11"/>
    </row>
    <row r="761" spans="1:8" x14ac:dyDescent="0.25">
      <c r="A761" s="93"/>
      <c r="B761" s="11"/>
      <c r="C761" s="18"/>
      <c r="D761" s="11"/>
      <c r="F761" s="11"/>
      <c r="H761" s="11"/>
    </row>
    <row r="762" spans="1:8" x14ac:dyDescent="0.25">
      <c r="A762" s="93"/>
      <c r="B762" s="11"/>
      <c r="C762" s="18"/>
      <c r="D762" s="11"/>
      <c r="F762" s="11"/>
      <c r="H762" s="11"/>
    </row>
    <row r="763" spans="1:8" x14ac:dyDescent="0.25">
      <c r="A763" s="93"/>
      <c r="B763" s="11"/>
      <c r="C763" s="18"/>
      <c r="D763" s="11"/>
      <c r="F763" s="11"/>
      <c r="H763" s="11"/>
    </row>
    <row r="764" spans="1:8" x14ac:dyDescent="0.25">
      <c r="A764" s="93"/>
      <c r="B764" s="11"/>
      <c r="C764" s="18"/>
      <c r="D764" s="11"/>
      <c r="F764" s="11"/>
      <c r="H764" s="11"/>
    </row>
    <row r="765" spans="1:8" x14ac:dyDescent="0.25">
      <c r="A765" s="93"/>
      <c r="B765" s="11"/>
      <c r="C765" s="18"/>
      <c r="D765" s="11"/>
      <c r="F765" s="11"/>
      <c r="H765" s="11"/>
    </row>
    <row r="766" spans="1:8" x14ac:dyDescent="0.25">
      <c r="A766" s="93"/>
      <c r="B766" s="11"/>
      <c r="C766" s="18"/>
      <c r="D766" s="11"/>
      <c r="F766" s="11"/>
      <c r="H766" s="11"/>
    </row>
    <row r="767" spans="1:8" x14ac:dyDescent="0.25">
      <c r="A767" s="93"/>
      <c r="B767" s="11"/>
      <c r="C767" s="18"/>
      <c r="D767" s="11"/>
      <c r="F767" s="11"/>
      <c r="H767" s="11"/>
    </row>
    <row r="768" spans="1:8" x14ac:dyDescent="0.25">
      <c r="A768" s="93"/>
      <c r="B768" s="11"/>
      <c r="C768" s="18"/>
      <c r="D768" s="11"/>
      <c r="F768" s="11"/>
      <c r="H768" s="11"/>
    </row>
    <row r="769" spans="1:8" x14ac:dyDescent="0.25">
      <c r="A769" s="93"/>
      <c r="B769" s="11"/>
      <c r="C769" s="18"/>
      <c r="D769" s="11"/>
      <c r="F769" s="11"/>
      <c r="H769" s="11"/>
    </row>
    <row r="770" spans="1:8" x14ac:dyDescent="0.25">
      <c r="A770" s="93"/>
      <c r="B770" s="11"/>
      <c r="C770" s="18"/>
      <c r="D770" s="11"/>
      <c r="F770" s="11"/>
      <c r="H770" s="11"/>
    </row>
    <row r="771" spans="1:8" x14ac:dyDescent="0.25">
      <c r="A771" s="93"/>
      <c r="B771" s="11"/>
      <c r="C771" s="18"/>
      <c r="D771" s="11"/>
      <c r="F771" s="11"/>
      <c r="H771" s="11"/>
    </row>
    <row r="772" spans="1:8" x14ac:dyDescent="0.25">
      <c r="A772" s="93"/>
      <c r="B772" s="11"/>
      <c r="C772" s="18"/>
      <c r="D772" s="11"/>
      <c r="F772" s="11"/>
      <c r="H772" s="11"/>
    </row>
    <row r="773" spans="1:8" x14ac:dyDescent="0.25">
      <c r="A773" s="93"/>
      <c r="B773" s="11"/>
      <c r="C773" s="18"/>
      <c r="D773" s="11"/>
      <c r="F773" s="11"/>
      <c r="H773" s="11"/>
    </row>
    <row r="774" spans="1:8" x14ac:dyDescent="0.25">
      <c r="A774" s="93"/>
      <c r="B774" s="11"/>
      <c r="C774" s="18"/>
      <c r="D774" s="11"/>
      <c r="F774" s="11"/>
      <c r="H774" s="11"/>
    </row>
    <row r="775" spans="1:8" x14ac:dyDescent="0.25">
      <c r="A775" s="93"/>
      <c r="B775" s="11"/>
      <c r="C775" s="18"/>
      <c r="D775" s="11"/>
      <c r="F775" s="11"/>
      <c r="H775" s="11"/>
    </row>
    <row r="776" spans="1:8" x14ac:dyDescent="0.25">
      <c r="A776" s="93"/>
      <c r="B776" s="11"/>
      <c r="C776" s="18"/>
      <c r="D776" s="11"/>
      <c r="F776" s="11"/>
      <c r="H776" s="11"/>
    </row>
    <row r="777" spans="1:8" x14ac:dyDescent="0.25">
      <c r="A777" s="93"/>
      <c r="B777" s="11"/>
      <c r="C777" s="18"/>
      <c r="D777" s="11"/>
      <c r="F777" s="11"/>
      <c r="H777" s="11"/>
    </row>
    <row r="778" spans="1:8" x14ac:dyDescent="0.25">
      <c r="A778" s="93"/>
      <c r="B778" s="11"/>
      <c r="C778" s="18"/>
      <c r="D778" s="11"/>
      <c r="F778" s="11"/>
      <c r="H778" s="11"/>
    </row>
    <row r="779" spans="1:8" x14ac:dyDescent="0.25">
      <c r="A779" s="93"/>
      <c r="B779" s="11"/>
      <c r="C779" s="18"/>
      <c r="D779" s="11"/>
      <c r="F779" s="11"/>
      <c r="H779" s="11"/>
    </row>
    <row r="780" spans="1:8" x14ac:dyDescent="0.25">
      <c r="A780" s="93"/>
      <c r="B780" s="11"/>
      <c r="C780" s="18"/>
      <c r="D780" s="11"/>
      <c r="F780" s="11"/>
      <c r="H780" s="11"/>
    </row>
    <row r="781" spans="1:8" x14ac:dyDescent="0.25">
      <c r="A781" s="93"/>
      <c r="B781" s="11"/>
      <c r="C781" s="18"/>
      <c r="D781" s="11"/>
      <c r="F781" s="11"/>
      <c r="H781" s="11"/>
    </row>
    <row r="782" spans="1:8" x14ac:dyDescent="0.25">
      <c r="A782" s="93"/>
      <c r="B782" s="11"/>
      <c r="C782" s="18"/>
      <c r="D782" s="11"/>
      <c r="F782" s="11"/>
      <c r="H782" s="11"/>
    </row>
    <row r="783" spans="1:8" x14ac:dyDescent="0.25">
      <c r="A783" s="93"/>
      <c r="B783" s="11"/>
      <c r="C783" s="18"/>
      <c r="D783" s="11"/>
      <c r="F783" s="11"/>
      <c r="H783" s="11"/>
    </row>
    <row r="784" spans="1:8" x14ac:dyDescent="0.25">
      <c r="A784" s="93"/>
      <c r="B784" s="11"/>
      <c r="C784" s="18"/>
      <c r="D784" s="11"/>
      <c r="F784" s="11"/>
      <c r="H784" s="11"/>
    </row>
    <row r="785" spans="1:8" x14ac:dyDescent="0.25">
      <c r="A785" s="93"/>
      <c r="B785" s="11"/>
      <c r="C785" s="18"/>
      <c r="D785" s="11"/>
      <c r="F785" s="11"/>
      <c r="H785" s="11"/>
    </row>
    <row r="786" spans="1:8" x14ac:dyDescent="0.25">
      <c r="A786" s="93"/>
      <c r="B786" s="11"/>
      <c r="C786" s="18"/>
      <c r="D786" s="11"/>
      <c r="F786" s="11"/>
      <c r="H786" s="11"/>
    </row>
    <row r="787" spans="1:8" x14ac:dyDescent="0.25">
      <c r="A787" s="93"/>
      <c r="B787" s="11"/>
      <c r="C787" s="18"/>
      <c r="D787" s="11"/>
      <c r="F787" s="11"/>
      <c r="H787" s="11"/>
    </row>
    <row r="788" spans="1:8" x14ac:dyDescent="0.25">
      <c r="A788" s="93"/>
      <c r="B788" s="11"/>
      <c r="C788" s="18"/>
      <c r="D788" s="11"/>
      <c r="F788" s="11"/>
      <c r="H788" s="11"/>
    </row>
    <row r="789" spans="1:8" x14ac:dyDescent="0.25">
      <c r="A789" s="93"/>
      <c r="B789" s="11"/>
      <c r="C789" s="18"/>
      <c r="D789" s="11"/>
      <c r="F789" s="11"/>
      <c r="H789" s="11"/>
    </row>
    <row r="790" spans="1:8" x14ac:dyDescent="0.25">
      <c r="A790" s="93"/>
      <c r="B790" s="11"/>
      <c r="C790" s="18"/>
      <c r="D790" s="11"/>
      <c r="F790" s="11"/>
      <c r="H790" s="11"/>
    </row>
    <row r="791" spans="1:8" x14ac:dyDescent="0.25">
      <c r="A791" s="93"/>
      <c r="B791" s="11"/>
      <c r="C791" s="18"/>
      <c r="D791" s="11"/>
      <c r="F791" s="11"/>
      <c r="H791" s="11"/>
    </row>
    <row r="792" spans="1:8" x14ac:dyDescent="0.25">
      <c r="A792" s="93"/>
      <c r="B792" s="11"/>
      <c r="C792" s="18"/>
      <c r="D792" s="11"/>
      <c r="F792" s="11"/>
      <c r="H792" s="11"/>
    </row>
    <row r="793" spans="1:8" x14ac:dyDescent="0.25">
      <c r="A793" s="93"/>
      <c r="B793" s="11"/>
      <c r="C793" s="18"/>
      <c r="D793" s="11"/>
      <c r="F793" s="11"/>
      <c r="H793" s="11"/>
    </row>
    <row r="794" spans="1:8" x14ac:dyDescent="0.25">
      <c r="A794" s="93"/>
      <c r="B794" s="11"/>
      <c r="C794" s="18"/>
      <c r="D794" s="11"/>
      <c r="F794" s="11"/>
      <c r="H794" s="11"/>
    </row>
    <row r="795" spans="1:8" x14ac:dyDescent="0.25">
      <c r="A795" s="93"/>
      <c r="B795" s="11"/>
      <c r="C795" s="18"/>
      <c r="D795" s="11"/>
      <c r="F795" s="11"/>
      <c r="H795" s="11"/>
    </row>
    <row r="796" spans="1:8" x14ac:dyDescent="0.25">
      <c r="A796" s="93"/>
      <c r="B796" s="11"/>
      <c r="C796" s="18"/>
      <c r="D796" s="11"/>
      <c r="F796" s="11"/>
      <c r="H796" s="11"/>
    </row>
    <row r="797" spans="1:8" x14ac:dyDescent="0.25">
      <c r="A797" s="93"/>
      <c r="B797" s="11"/>
      <c r="C797" s="18"/>
      <c r="D797" s="11"/>
      <c r="F797" s="11"/>
      <c r="H797" s="11"/>
    </row>
    <row r="798" spans="1:8" x14ac:dyDescent="0.25">
      <c r="A798" s="93"/>
      <c r="B798" s="11"/>
      <c r="C798" s="18"/>
      <c r="D798" s="11"/>
      <c r="F798" s="11"/>
      <c r="H798" s="11"/>
    </row>
    <row r="799" spans="1:8" x14ac:dyDescent="0.25">
      <c r="A799" s="93"/>
      <c r="B799" s="11"/>
      <c r="C799" s="18"/>
      <c r="D799" s="11"/>
      <c r="F799" s="11"/>
      <c r="H799" s="11"/>
    </row>
    <row r="800" spans="1:8" x14ac:dyDescent="0.25">
      <c r="A800" s="93"/>
      <c r="B800" s="11"/>
      <c r="C800" s="18"/>
      <c r="D800" s="11"/>
      <c r="F800" s="11"/>
      <c r="H800" s="11"/>
    </row>
    <row r="801" spans="1:8" x14ac:dyDescent="0.25">
      <c r="A801" s="93"/>
      <c r="B801" s="11"/>
      <c r="C801" s="18"/>
      <c r="D801" s="11"/>
      <c r="F801" s="11"/>
      <c r="H801" s="11"/>
    </row>
    <row r="802" spans="1:8" x14ac:dyDescent="0.25">
      <c r="A802" s="93"/>
      <c r="B802" s="11"/>
      <c r="C802" s="18"/>
      <c r="D802" s="11"/>
      <c r="F802" s="11"/>
      <c r="H802" s="11"/>
    </row>
    <row r="803" spans="1:8" x14ac:dyDescent="0.25">
      <c r="A803" s="93"/>
      <c r="B803" s="11"/>
      <c r="C803" s="18"/>
      <c r="D803" s="11"/>
      <c r="F803" s="11"/>
      <c r="H803" s="11"/>
    </row>
    <row r="804" spans="1:8" x14ac:dyDescent="0.25">
      <c r="A804" s="93"/>
      <c r="B804" s="11"/>
      <c r="C804" s="18"/>
      <c r="D804" s="11"/>
      <c r="F804" s="11"/>
      <c r="H804" s="11"/>
    </row>
    <row r="805" spans="1:8" x14ac:dyDescent="0.25">
      <c r="A805" s="93"/>
      <c r="B805" s="11"/>
      <c r="C805" s="18"/>
      <c r="D805" s="11"/>
      <c r="F805" s="11"/>
      <c r="H805" s="11"/>
    </row>
    <row r="806" spans="1:8" x14ac:dyDescent="0.25">
      <c r="A806" s="93"/>
      <c r="B806" s="11"/>
      <c r="C806" s="18"/>
      <c r="D806" s="11"/>
      <c r="F806" s="11"/>
      <c r="H806" s="11"/>
    </row>
    <row r="807" spans="1:8" x14ac:dyDescent="0.25">
      <c r="A807" s="93"/>
      <c r="B807" s="11"/>
      <c r="C807" s="18"/>
      <c r="D807" s="11"/>
      <c r="F807" s="11"/>
      <c r="H807" s="11"/>
    </row>
    <row r="808" spans="1:8" x14ac:dyDescent="0.25">
      <c r="A808" s="93"/>
      <c r="B808" s="11"/>
      <c r="C808" s="18"/>
      <c r="D808" s="11"/>
      <c r="F808" s="11"/>
      <c r="H808" s="11"/>
    </row>
    <row r="809" spans="1:8" x14ac:dyDescent="0.25">
      <c r="A809" s="93"/>
      <c r="B809" s="11"/>
      <c r="C809" s="18"/>
      <c r="D809" s="11"/>
      <c r="F809" s="11"/>
      <c r="H809" s="11"/>
    </row>
    <row r="810" spans="1:8" x14ac:dyDescent="0.25">
      <c r="A810" s="93"/>
      <c r="B810" s="11"/>
      <c r="C810" s="18"/>
      <c r="D810" s="11"/>
      <c r="F810" s="11"/>
      <c r="H810" s="11"/>
    </row>
    <row r="811" spans="1:8" x14ac:dyDescent="0.25">
      <c r="A811" s="93"/>
      <c r="B811" s="11"/>
      <c r="C811" s="18"/>
      <c r="D811" s="11"/>
      <c r="F811" s="11"/>
      <c r="H811" s="11"/>
    </row>
    <row r="812" spans="1:8" x14ac:dyDescent="0.25">
      <c r="A812" s="93"/>
      <c r="B812" s="11"/>
      <c r="C812" s="18"/>
      <c r="D812" s="11"/>
      <c r="F812" s="11"/>
      <c r="H812" s="11"/>
    </row>
    <row r="813" spans="1:8" x14ac:dyDescent="0.25">
      <c r="A813" s="93"/>
      <c r="B813" s="11"/>
      <c r="C813" s="18"/>
      <c r="D813" s="11"/>
      <c r="F813" s="11"/>
      <c r="H813" s="11"/>
    </row>
    <row r="814" spans="1:8" x14ac:dyDescent="0.25">
      <c r="A814" s="93"/>
      <c r="B814" s="11"/>
      <c r="C814" s="18"/>
      <c r="D814" s="11"/>
      <c r="F814" s="11"/>
      <c r="H814" s="11"/>
    </row>
    <row r="815" spans="1:8" x14ac:dyDescent="0.25">
      <c r="A815" s="93"/>
      <c r="B815" s="11"/>
      <c r="C815" s="18"/>
      <c r="D815" s="11"/>
      <c r="F815" s="11"/>
      <c r="H815" s="11"/>
    </row>
    <row r="816" spans="1:8" x14ac:dyDescent="0.25">
      <c r="A816" s="93"/>
      <c r="B816" s="11"/>
      <c r="C816" s="18"/>
      <c r="D816" s="11"/>
      <c r="F816" s="11"/>
      <c r="H816" s="11"/>
    </row>
    <row r="817" spans="1:8" x14ac:dyDescent="0.25">
      <c r="A817" s="93"/>
      <c r="B817" s="11"/>
      <c r="C817" s="18"/>
      <c r="D817" s="11"/>
      <c r="F817" s="11"/>
      <c r="H817" s="11"/>
    </row>
    <row r="818" spans="1:8" x14ac:dyDescent="0.25">
      <c r="A818" s="93"/>
      <c r="B818" s="11"/>
      <c r="C818" s="18"/>
      <c r="D818" s="11"/>
      <c r="F818" s="11"/>
      <c r="H818" s="11"/>
    </row>
    <row r="819" spans="1:8" x14ac:dyDescent="0.25">
      <c r="A819" s="93"/>
      <c r="B819" s="11"/>
      <c r="C819" s="18"/>
      <c r="D819" s="11"/>
      <c r="F819" s="11"/>
      <c r="H819" s="11"/>
    </row>
    <row r="820" spans="1:8" x14ac:dyDescent="0.25">
      <c r="A820" s="93"/>
      <c r="B820" s="11"/>
      <c r="C820" s="18"/>
      <c r="D820" s="11"/>
      <c r="F820" s="11"/>
      <c r="H820" s="11"/>
    </row>
    <row r="821" spans="1:8" x14ac:dyDescent="0.25">
      <c r="A821" s="93"/>
      <c r="B821" s="11"/>
      <c r="C821" s="18"/>
      <c r="D821" s="11"/>
      <c r="F821" s="11"/>
      <c r="H821" s="11"/>
    </row>
    <row r="822" spans="1:8" x14ac:dyDescent="0.25">
      <c r="A822" s="93"/>
      <c r="B822" s="11"/>
      <c r="C822" s="18"/>
      <c r="D822" s="11"/>
      <c r="F822" s="11"/>
      <c r="H822" s="11"/>
    </row>
    <row r="823" spans="1:8" x14ac:dyDescent="0.25">
      <c r="A823" s="93"/>
      <c r="B823" s="11"/>
      <c r="C823" s="18"/>
      <c r="D823" s="11"/>
      <c r="F823" s="11"/>
      <c r="H823" s="11"/>
    </row>
    <row r="824" spans="1:8" x14ac:dyDescent="0.25">
      <c r="A824" s="93"/>
      <c r="B824" s="11"/>
      <c r="C824" s="18"/>
      <c r="D824" s="11"/>
      <c r="F824" s="11"/>
      <c r="H824" s="11"/>
    </row>
    <row r="825" spans="1:8" x14ac:dyDescent="0.25">
      <c r="A825" s="93"/>
      <c r="B825" s="11"/>
      <c r="C825" s="18"/>
      <c r="D825" s="11"/>
      <c r="F825" s="11"/>
      <c r="H825" s="11"/>
    </row>
    <row r="826" spans="1:8" x14ac:dyDescent="0.25">
      <c r="A826" s="93"/>
      <c r="B826" s="11"/>
      <c r="C826" s="18"/>
      <c r="D826" s="11"/>
      <c r="F826" s="11"/>
      <c r="H826" s="11"/>
    </row>
    <row r="827" spans="1:8" x14ac:dyDescent="0.25">
      <c r="A827" s="93"/>
      <c r="B827" s="11"/>
      <c r="C827" s="18"/>
      <c r="D827" s="11"/>
      <c r="F827" s="11"/>
      <c r="H827" s="11"/>
    </row>
    <row r="828" spans="1:8" x14ac:dyDescent="0.25">
      <c r="A828" s="93"/>
      <c r="B828" s="11"/>
      <c r="C828" s="18"/>
      <c r="D828" s="11"/>
      <c r="F828" s="11"/>
      <c r="H828" s="11"/>
    </row>
    <row r="829" spans="1:8" x14ac:dyDescent="0.25">
      <c r="A829" s="93"/>
      <c r="B829" s="11"/>
      <c r="C829" s="18"/>
      <c r="D829" s="11"/>
      <c r="F829" s="11"/>
      <c r="H829" s="11"/>
    </row>
    <row r="830" spans="1:8" x14ac:dyDescent="0.25">
      <c r="A830" s="93"/>
      <c r="B830" s="11"/>
      <c r="C830" s="18"/>
      <c r="D830" s="11"/>
      <c r="F830" s="11"/>
      <c r="H830" s="11"/>
    </row>
    <row r="831" spans="1:8" x14ac:dyDescent="0.25">
      <c r="A831" s="93"/>
      <c r="B831" s="11"/>
      <c r="C831" s="18"/>
      <c r="D831" s="11"/>
      <c r="F831" s="11"/>
      <c r="H831" s="11"/>
    </row>
    <row r="832" spans="1:8" x14ac:dyDescent="0.25">
      <c r="A832" s="93"/>
      <c r="B832" s="11"/>
      <c r="C832" s="18"/>
      <c r="D832" s="11"/>
      <c r="F832" s="11"/>
      <c r="H832" s="11"/>
    </row>
    <row r="833" spans="1:8" x14ac:dyDescent="0.25">
      <c r="A833" s="93"/>
      <c r="B833" s="11"/>
      <c r="C833" s="18"/>
      <c r="D833" s="11"/>
      <c r="F833" s="11"/>
      <c r="H833" s="11"/>
    </row>
    <row r="834" spans="1:8" x14ac:dyDescent="0.25">
      <c r="A834" s="93"/>
      <c r="B834" s="11"/>
      <c r="C834" s="18"/>
      <c r="D834" s="11"/>
      <c r="F834" s="11"/>
      <c r="H834" s="11"/>
    </row>
    <row r="835" spans="1:8" x14ac:dyDescent="0.25">
      <c r="A835" s="93"/>
      <c r="B835" s="11"/>
      <c r="C835" s="18"/>
      <c r="D835" s="11"/>
      <c r="F835" s="11"/>
      <c r="H835" s="11"/>
    </row>
    <row r="836" spans="1:8" x14ac:dyDescent="0.25">
      <c r="A836" s="93"/>
      <c r="B836" s="11"/>
      <c r="C836" s="18"/>
      <c r="D836" s="11"/>
      <c r="F836" s="11"/>
      <c r="H836" s="11"/>
    </row>
    <row r="837" spans="1:8" x14ac:dyDescent="0.25">
      <c r="A837" s="93"/>
      <c r="B837" s="11"/>
      <c r="C837" s="18"/>
      <c r="D837" s="11"/>
      <c r="F837" s="11"/>
      <c r="H837" s="11"/>
    </row>
    <row r="838" spans="1:8" x14ac:dyDescent="0.25">
      <c r="A838" s="93"/>
      <c r="B838" s="11"/>
      <c r="C838" s="18"/>
      <c r="D838" s="11"/>
      <c r="F838" s="11"/>
      <c r="H838" s="11"/>
    </row>
    <row r="839" spans="1:8" x14ac:dyDescent="0.25">
      <c r="A839" s="93"/>
      <c r="B839" s="11"/>
      <c r="C839" s="18"/>
      <c r="D839" s="11"/>
      <c r="F839" s="11"/>
      <c r="H839" s="11"/>
    </row>
    <row r="840" spans="1:8" x14ac:dyDescent="0.25">
      <c r="A840" s="93"/>
      <c r="B840" s="11"/>
      <c r="C840" s="18"/>
      <c r="D840" s="11"/>
      <c r="F840" s="11"/>
      <c r="H840" s="11"/>
    </row>
    <row r="841" spans="1:8" x14ac:dyDescent="0.25">
      <c r="A841" s="93"/>
      <c r="B841" s="11"/>
      <c r="C841" s="18"/>
      <c r="D841" s="11"/>
      <c r="F841" s="11"/>
      <c r="H841" s="11"/>
    </row>
    <row r="842" spans="1:8" x14ac:dyDescent="0.25">
      <c r="A842" s="93"/>
      <c r="B842" s="11"/>
      <c r="C842" s="18"/>
      <c r="D842" s="11"/>
      <c r="F842" s="11"/>
      <c r="H842" s="11"/>
    </row>
    <row r="843" spans="1:8" x14ac:dyDescent="0.25">
      <c r="A843" s="93"/>
      <c r="B843" s="11"/>
      <c r="C843" s="18"/>
      <c r="D843" s="11"/>
      <c r="F843" s="11"/>
      <c r="H843" s="11"/>
    </row>
    <row r="844" spans="1:8" x14ac:dyDescent="0.25">
      <c r="A844" s="93"/>
      <c r="B844" s="11"/>
      <c r="C844" s="18"/>
      <c r="D844" s="11"/>
      <c r="F844" s="11"/>
      <c r="H844" s="11"/>
    </row>
    <row r="845" spans="1:8" x14ac:dyDescent="0.25">
      <c r="A845" s="93"/>
      <c r="B845" s="11"/>
      <c r="C845" s="18"/>
      <c r="D845" s="11"/>
      <c r="F845" s="11"/>
      <c r="H845" s="11"/>
    </row>
    <row r="846" spans="1:8" x14ac:dyDescent="0.25">
      <c r="A846" s="93"/>
      <c r="B846" s="11"/>
      <c r="C846" s="18"/>
      <c r="D846" s="11"/>
      <c r="F846" s="11"/>
      <c r="H846" s="11"/>
    </row>
    <row r="847" spans="1:8" x14ac:dyDescent="0.25">
      <c r="A847" s="93"/>
      <c r="B847" s="11"/>
      <c r="C847" s="18"/>
      <c r="D847" s="11"/>
      <c r="F847" s="11"/>
      <c r="H847" s="11"/>
    </row>
    <row r="848" spans="1:8" x14ac:dyDescent="0.25">
      <c r="A848" s="93"/>
      <c r="B848" s="11"/>
      <c r="C848" s="18"/>
      <c r="D848" s="11"/>
      <c r="F848" s="11"/>
      <c r="H848" s="11"/>
    </row>
    <row r="849" spans="1:8" x14ac:dyDescent="0.25">
      <c r="A849" s="93"/>
      <c r="B849" s="11"/>
      <c r="C849" s="18"/>
      <c r="D849" s="11"/>
      <c r="F849" s="11"/>
      <c r="H849" s="11"/>
    </row>
    <row r="850" spans="1:8" x14ac:dyDescent="0.25">
      <c r="A850" s="93"/>
      <c r="B850" s="11"/>
      <c r="C850" s="18"/>
      <c r="D850" s="11"/>
      <c r="F850" s="11"/>
      <c r="H850" s="11"/>
    </row>
    <row r="851" spans="1:8" x14ac:dyDescent="0.25">
      <c r="A851" s="93"/>
      <c r="B851" s="11"/>
      <c r="C851" s="18"/>
      <c r="D851" s="11"/>
      <c r="F851" s="11"/>
      <c r="H851" s="11"/>
    </row>
    <row r="852" spans="1:8" x14ac:dyDescent="0.25">
      <c r="A852" s="93"/>
      <c r="B852" s="11"/>
      <c r="C852" s="18"/>
      <c r="D852" s="11"/>
      <c r="F852" s="11"/>
      <c r="H852" s="11"/>
    </row>
    <row r="853" spans="1:8" x14ac:dyDescent="0.25">
      <c r="A853" s="93"/>
      <c r="B853" s="11"/>
      <c r="C853" s="18"/>
      <c r="D853" s="11"/>
      <c r="F853" s="11"/>
      <c r="H853" s="11"/>
    </row>
    <row r="854" spans="1:8" x14ac:dyDescent="0.25">
      <c r="A854" s="93"/>
      <c r="B854" s="11"/>
      <c r="C854" s="18"/>
      <c r="D854" s="11"/>
      <c r="F854" s="11"/>
      <c r="H854" s="11"/>
    </row>
    <row r="855" spans="1:8" x14ac:dyDescent="0.25">
      <c r="A855" s="93"/>
      <c r="B855" s="11"/>
      <c r="C855" s="18"/>
      <c r="D855" s="11"/>
      <c r="F855" s="11"/>
      <c r="H855" s="11"/>
    </row>
    <row r="856" spans="1:8" x14ac:dyDescent="0.25">
      <c r="A856" s="93"/>
      <c r="B856" s="11"/>
      <c r="C856" s="18"/>
      <c r="D856" s="11"/>
      <c r="F856" s="11"/>
      <c r="H856" s="11"/>
    </row>
    <row r="857" spans="1:8" x14ac:dyDescent="0.25">
      <c r="A857" s="93"/>
      <c r="B857" s="11"/>
      <c r="C857" s="18"/>
      <c r="D857" s="11"/>
      <c r="F857" s="11"/>
      <c r="H857" s="11"/>
    </row>
    <row r="858" spans="1:8" x14ac:dyDescent="0.25">
      <c r="A858" s="93"/>
      <c r="B858" s="11"/>
      <c r="C858" s="18"/>
      <c r="D858" s="11"/>
      <c r="F858" s="11"/>
      <c r="H858" s="11"/>
    </row>
    <row r="859" spans="1:8" x14ac:dyDescent="0.25">
      <c r="A859" s="93"/>
      <c r="B859" s="11"/>
      <c r="C859" s="18"/>
      <c r="D859" s="11"/>
      <c r="F859" s="11"/>
      <c r="H859" s="11"/>
    </row>
    <row r="860" spans="1:8" x14ac:dyDescent="0.25">
      <c r="A860" s="93"/>
      <c r="B860" s="11"/>
      <c r="C860" s="18"/>
      <c r="D860" s="11"/>
      <c r="F860" s="11"/>
      <c r="H860" s="11"/>
    </row>
    <row r="861" spans="1:8" x14ac:dyDescent="0.25">
      <c r="A861" s="93"/>
      <c r="B861" s="11"/>
      <c r="C861" s="18"/>
      <c r="D861" s="11"/>
      <c r="F861" s="11"/>
      <c r="H861" s="11"/>
    </row>
    <row r="862" spans="1:8" x14ac:dyDescent="0.25">
      <c r="A862" s="93"/>
      <c r="B862" s="11"/>
      <c r="C862" s="18"/>
      <c r="D862" s="11"/>
      <c r="F862" s="11"/>
      <c r="H862" s="11"/>
    </row>
    <row r="863" spans="1:8" x14ac:dyDescent="0.25">
      <c r="A863" s="93"/>
      <c r="B863" s="11"/>
      <c r="C863" s="18"/>
      <c r="D863" s="11"/>
      <c r="F863" s="11"/>
      <c r="H863" s="11"/>
    </row>
    <row r="864" spans="1:8" x14ac:dyDescent="0.25">
      <c r="A864" s="93"/>
      <c r="B864" s="11"/>
      <c r="C864" s="18"/>
      <c r="D864" s="11"/>
      <c r="F864" s="11"/>
      <c r="H864" s="11"/>
    </row>
    <row r="865" spans="1:8" x14ac:dyDescent="0.25">
      <c r="A865" s="93"/>
      <c r="B865" s="11"/>
      <c r="C865" s="18"/>
      <c r="D865" s="11"/>
      <c r="F865" s="11"/>
      <c r="H865" s="11"/>
    </row>
    <row r="866" spans="1:8" x14ac:dyDescent="0.25">
      <c r="A866" s="93"/>
      <c r="B866" s="11"/>
      <c r="C866" s="18"/>
      <c r="D866" s="11"/>
      <c r="F866" s="11"/>
      <c r="H866" s="11"/>
    </row>
    <row r="867" spans="1:8" x14ac:dyDescent="0.25">
      <c r="A867" s="93"/>
      <c r="B867" s="11"/>
      <c r="C867" s="18"/>
      <c r="D867" s="11"/>
      <c r="F867" s="11"/>
      <c r="H867" s="11"/>
    </row>
    <row r="868" spans="1:8" x14ac:dyDescent="0.25">
      <c r="A868" s="93"/>
      <c r="B868" s="11"/>
      <c r="C868" s="18"/>
      <c r="D868" s="11"/>
      <c r="F868" s="11"/>
      <c r="H868" s="11"/>
    </row>
    <row r="869" spans="1:8" x14ac:dyDescent="0.25">
      <c r="A869" s="93"/>
      <c r="B869" s="11"/>
      <c r="C869" s="18"/>
      <c r="D869" s="11"/>
      <c r="F869" s="11"/>
      <c r="H869" s="11"/>
    </row>
    <row r="870" spans="1:8" x14ac:dyDescent="0.25">
      <c r="A870" s="93"/>
      <c r="B870" s="11"/>
      <c r="C870" s="18"/>
      <c r="D870" s="11"/>
      <c r="F870" s="11"/>
      <c r="H870" s="11"/>
    </row>
    <row r="871" spans="1:8" x14ac:dyDescent="0.25">
      <c r="A871" s="93"/>
      <c r="B871" s="11"/>
      <c r="C871" s="18"/>
      <c r="D871" s="11"/>
      <c r="F871" s="11"/>
      <c r="H871" s="11"/>
    </row>
    <row r="872" spans="1:8" x14ac:dyDescent="0.25">
      <c r="A872" s="93"/>
      <c r="B872" s="11"/>
      <c r="C872" s="18"/>
      <c r="D872" s="11"/>
      <c r="F872" s="11"/>
      <c r="H872" s="11"/>
    </row>
    <row r="873" spans="1:8" x14ac:dyDescent="0.25">
      <c r="A873" s="93"/>
      <c r="B873" s="11"/>
      <c r="C873" s="18"/>
      <c r="D873" s="11"/>
      <c r="F873" s="11"/>
      <c r="H873" s="11"/>
    </row>
    <row r="874" spans="1:8" x14ac:dyDescent="0.25">
      <c r="A874" s="93"/>
      <c r="B874" s="11"/>
      <c r="C874" s="18"/>
      <c r="D874" s="11"/>
      <c r="F874" s="11"/>
      <c r="H874" s="11"/>
    </row>
    <row r="875" spans="1:8" x14ac:dyDescent="0.25">
      <c r="A875" s="93"/>
      <c r="B875" s="11"/>
      <c r="C875" s="18"/>
      <c r="D875" s="11"/>
      <c r="F875" s="11"/>
      <c r="H875" s="11"/>
    </row>
    <row r="876" spans="1:8" x14ac:dyDescent="0.25">
      <c r="A876" s="93"/>
      <c r="B876" s="11"/>
      <c r="C876" s="18"/>
      <c r="D876" s="11"/>
      <c r="F876" s="11"/>
      <c r="H876" s="11"/>
    </row>
    <row r="877" spans="1:8" x14ac:dyDescent="0.25">
      <c r="A877" s="93"/>
      <c r="B877" s="11"/>
      <c r="C877" s="18"/>
      <c r="D877" s="11"/>
      <c r="F877" s="11"/>
      <c r="H877" s="11"/>
    </row>
    <row r="878" spans="1:8" x14ac:dyDescent="0.25">
      <c r="A878" s="93"/>
      <c r="B878" s="11"/>
      <c r="C878" s="18"/>
      <c r="D878" s="11"/>
      <c r="F878" s="11"/>
      <c r="H878" s="11"/>
    </row>
    <row r="879" spans="1:8" x14ac:dyDescent="0.25">
      <c r="A879" s="93"/>
      <c r="B879" s="11"/>
      <c r="C879" s="18"/>
      <c r="D879" s="11"/>
      <c r="F879" s="11"/>
      <c r="H879" s="11"/>
    </row>
    <row r="880" spans="1:8" x14ac:dyDescent="0.25">
      <c r="A880" s="93"/>
      <c r="B880" s="11"/>
      <c r="C880" s="18"/>
      <c r="D880" s="11"/>
      <c r="F880" s="11"/>
      <c r="H880" s="11"/>
    </row>
    <row r="881" spans="1:8" x14ac:dyDescent="0.25">
      <c r="A881" s="93"/>
      <c r="B881" s="11"/>
      <c r="C881" s="18"/>
      <c r="D881" s="11"/>
      <c r="F881" s="11"/>
      <c r="H881" s="11"/>
    </row>
    <row r="882" spans="1:8" x14ac:dyDescent="0.25">
      <c r="A882" s="93"/>
      <c r="B882" s="11"/>
      <c r="C882" s="18"/>
      <c r="D882" s="11"/>
      <c r="F882" s="11"/>
      <c r="H882" s="11"/>
    </row>
    <row r="883" spans="1:8" x14ac:dyDescent="0.25">
      <c r="A883" s="93"/>
      <c r="B883" s="11"/>
      <c r="C883" s="18"/>
      <c r="D883" s="11"/>
      <c r="F883" s="11"/>
      <c r="H883" s="11"/>
    </row>
    <row r="884" spans="1:8" x14ac:dyDescent="0.25">
      <c r="A884" s="93"/>
      <c r="B884" s="11"/>
      <c r="C884" s="18"/>
      <c r="D884" s="11"/>
      <c r="F884" s="11"/>
      <c r="H884" s="11"/>
    </row>
    <row r="885" spans="1:8" x14ac:dyDescent="0.25">
      <c r="A885" s="93"/>
      <c r="B885" s="11"/>
      <c r="C885" s="18"/>
      <c r="D885" s="11"/>
      <c r="F885" s="11"/>
      <c r="H885" s="11"/>
    </row>
    <row r="886" spans="1:8" x14ac:dyDescent="0.25">
      <c r="A886" s="93"/>
      <c r="B886" s="11"/>
      <c r="C886" s="18"/>
      <c r="D886" s="11"/>
      <c r="F886" s="11"/>
      <c r="H886" s="11"/>
    </row>
    <row r="887" spans="1:8" x14ac:dyDescent="0.25">
      <c r="A887" s="93"/>
      <c r="B887" s="11"/>
      <c r="C887" s="18"/>
      <c r="D887" s="11"/>
      <c r="F887" s="11"/>
      <c r="H887" s="11"/>
    </row>
    <row r="888" spans="1:8" x14ac:dyDescent="0.25">
      <c r="A888" s="93"/>
      <c r="B888" s="11"/>
      <c r="C888" s="18"/>
      <c r="D888" s="11"/>
      <c r="F888" s="11"/>
      <c r="H888" s="11"/>
    </row>
    <row r="889" spans="1:8" x14ac:dyDescent="0.25">
      <c r="A889" s="93"/>
      <c r="B889" s="11"/>
      <c r="C889" s="18"/>
      <c r="D889" s="11"/>
      <c r="F889" s="11"/>
      <c r="H889" s="11"/>
    </row>
    <row r="890" spans="1:8" x14ac:dyDescent="0.25">
      <c r="A890" s="93"/>
      <c r="B890" s="11"/>
      <c r="C890" s="18"/>
      <c r="D890" s="11"/>
      <c r="F890" s="11"/>
      <c r="H890" s="11"/>
    </row>
    <row r="891" spans="1:8" x14ac:dyDescent="0.25">
      <c r="A891" s="93"/>
      <c r="B891" s="11"/>
      <c r="C891" s="18"/>
      <c r="D891" s="11"/>
      <c r="F891" s="11"/>
      <c r="H891" s="11"/>
    </row>
    <row r="892" spans="1:8" x14ac:dyDescent="0.25">
      <c r="A892" s="93"/>
      <c r="B892" s="11"/>
      <c r="C892" s="18"/>
      <c r="D892" s="11"/>
      <c r="F892" s="11"/>
      <c r="H892" s="11"/>
    </row>
    <row r="893" spans="1:8" x14ac:dyDescent="0.25">
      <c r="A893" s="93"/>
      <c r="B893" s="11"/>
      <c r="C893" s="18"/>
      <c r="D893" s="11"/>
      <c r="F893" s="11"/>
      <c r="H893" s="11"/>
    </row>
    <row r="894" spans="1:8" x14ac:dyDescent="0.25">
      <c r="A894" s="93"/>
      <c r="B894" s="11"/>
      <c r="C894" s="18"/>
      <c r="D894" s="11"/>
      <c r="F894" s="11"/>
      <c r="H894" s="11"/>
    </row>
    <row r="895" spans="1:8" x14ac:dyDescent="0.25">
      <c r="A895" s="93"/>
      <c r="B895" s="11"/>
      <c r="C895" s="18"/>
      <c r="D895" s="11"/>
      <c r="F895" s="11"/>
      <c r="H895" s="11"/>
    </row>
    <row r="896" spans="1:8" x14ac:dyDescent="0.25">
      <c r="A896" s="93"/>
      <c r="B896" s="11"/>
      <c r="C896" s="18"/>
      <c r="D896" s="11"/>
      <c r="F896" s="11"/>
      <c r="H896" s="11"/>
    </row>
    <row r="897" spans="1:8" x14ac:dyDescent="0.25">
      <c r="A897" s="93"/>
      <c r="B897" s="11"/>
      <c r="C897" s="18"/>
      <c r="D897" s="11"/>
      <c r="F897" s="11"/>
      <c r="H897" s="11"/>
    </row>
    <row r="898" spans="1:8" x14ac:dyDescent="0.25">
      <c r="A898" s="93"/>
      <c r="B898" s="11"/>
      <c r="C898" s="18"/>
      <c r="D898" s="11"/>
      <c r="F898" s="11"/>
      <c r="H898" s="11"/>
    </row>
    <row r="899" spans="1:8" x14ac:dyDescent="0.25">
      <c r="A899" s="93"/>
      <c r="B899" s="11"/>
      <c r="C899" s="18"/>
      <c r="D899" s="11"/>
      <c r="F899" s="11"/>
      <c r="H899" s="11"/>
    </row>
    <row r="900" spans="1:8" x14ac:dyDescent="0.25">
      <c r="A900" s="93"/>
      <c r="B900" s="11"/>
      <c r="C900" s="18"/>
      <c r="D900" s="11"/>
      <c r="F900" s="11"/>
      <c r="H900" s="11"/>
    </row>
    <row r="901" spans="1:8" x14ac:dyDescent="0.25">
      <c r="A901" s="93"/>
      <c r="B901" s="11"/>
      <c r="C901" s="18"/>
      <c r="D901" s="11"/>
      <c r="F901" s="11"/>
      <c r="H901" s="11"/>
    </row>
    <row r="902" spans="1:8" x14ac:dyDescent="0.25">
      <c r="A902" s="93"/>
      <c r="B902" s="11"/>
      <c r="C902" s="18"/>
      <c r="D902" s="11"/>
      <c r="F902" s="11"/>
      <c r="H902" s="11"/>
    </row>
    <row r="903" spans="1:8" x14ac:dyDescent="0.25">
      <c r="A903" s="93"/>
      <c r="B903" s="11"/>
      <c r="C903" s="18"/>
      <c r="D903" s="11"/>
      <c r="F903" s="11"/>
      <c r="H903" s="11"/>
    </row>
    <row r="904" spans="1:8" x14ac:dyDescent="0.25">
      <c r="A904" s="93"/>
      <c r="B904" s="11"/>
      <c r="C904" s="18"/>
      <c r="D904" s="11"/>
      <c r="F904" s="11"/>
      <c r="H904" s="11"/>
    </row>
    <row r="905" spans="1:8" x14ac:dyDescent="0.25">
      <c r="A905" s="93"/>
      <c r="B905" s="11"/>
      <c r="C905" s="18"/>
      <c r="D905" s="11"/>
      <c r="F905" s="11"/>
      <c r="H905" s="11"/>
    </row>
    <row r="906" spans="1:8" x14ac:dyDescent="0.25">
      <c r="A906" s="93"/>
      <c r="B906" s="11"/>
      <c r="C906" s="18"/>
      <c r="D906" s="11"/>
      <c r="F906" s="11"/>
      <c r="H906" s="11"/>
    </row>
    <row r="907" spans="1:8" x14ac:dyDescent="0.25">
      <c r="A907" s="93"/>
      <c r="B907" s="11"/>
      <c r="C907" s="18"/>
      <c r="D907" s="11"/>
      <c r="F907" s="11"/>
      <c r="H907" s="11"/>
    </row>
    <row r="908" spans="1:8" x14ac:dyDescent="0.25">
      <c r="A908" s="93"/>
      <c r="B908" s="11"/>
      <c r="C908" s="18"/>
      <c r="D908" s="11"/>
      <c r="F908" s="11"/>
      <c r="H908" s="11"/>
    </row>
    <row r="909" spans="1:8" x14ac:dyDescent="0.25">
      <c r="A909" s="93"/>
      <c r="B909" s="11"/>
      <c r="C909" s="18"/>
      <c r="D909" s="11"/>
      <c r="F909" s="11"/>
      <c r="H909" s="11"/>
    </row>
    <row r="910" spans="1:8" x14ac:dyDescent="0.25">
      <c r="A910" s="93"/>
      <c r="B910" s="11"/>
      <c r="C910" s="18"/>
      <c r="D910" s="11"/>
      <c r="F910" s="11"/>
      <c r="H910" s="11"/>
    </row>
    <row r="911" spans="1:8" x14ac:dyDescent="0.25">
      <c r="A911" s="93"/>
      <c r="B911" s="11"/>
      <c r="C911" s="18"/>
      <c r="D911" s="11"/>
      <c r="F911" s="11"/>
      <c r="H911" s="11"/>
    </row>
    <row r="912" spans="1:8" x14ac:dyDescent="0.25">
      <c r="A912" s="93"/>
      <c r="B912" s="11"/>
      <c r="C912" s="18"/>
      <c r="D912" s="11"/>
      <c r="F912" s="11"/>
      <c r="H912" s="11"/>
    </row>
    <row r="913" spans="1:8" x14ac:dyDescent="0.25">
      <c r="A913" s="93"/>
      <c r="B913" s="11"/>
      <c r="C913" s="18"/>
      <c r="D913" s="11"/>
      <c r="F913" s="11"/>
      <c r="H913" s="11"/>
    </row>
    <row r="914" spans="1:8" x14ac:dyDescent="0.25">
      <c r="A914" s="93"/>
      <c r="B914" s="11"/>
      <c r="C914" s="18"/>
      <c r="D914" s="11"/>
      <c r="F914" s="11"/>
      <c r="H914" s="11"/>
    </row>
    <row r="915" spans="1:8" x14ac:dyDescent="0.25">
      <c r="A915" s="93"/>
      <c r="B915" s="11"/>
      <c r="C915" s="18"/>
      <c r="D915" s="11"/>
      <c r="F915" s="11"/>
      <c r="H915" s="11"/>
    </row>
    <row r="916" spans="1:8" x14ac:dyDescent="0.25">
      <c r="A916" s="93"/>
      <c r="B916" s="11"/>
      <c r="C916" s="18"/>
      <c r="D916" s="11"/>
      <c r="F916" s="11"/>
      <c r="H916" s="11"/>
    </row>
    <row r="917" spans="1:8" x14ac:dyDescent="0.25">
      <c r="A917" s="93"/>
      <c r="B917" s="11"/>
      <c r="C917" s="18"/>
      <c r="D917" s="11"/>
      <c r="F917" s="11"/>
      <c r="H917" s="11"/>
    </row>
    <row r="918" spans="1:8" x14ac:dyDescent="0.25">
      <c r="A918" s="93"/>
      <c r="B918" s="11"/>
      <c r="C918" s="18"/>
      <c r="D918" s="11"/>
      <c r="F918" s="11"/>
      <c r="H918" s="11"/>
    </row>
    <row r="919" spans="1:8" x14ac:dyDescent="0.25">
      <c r="A919" s="93"/>
      <c r="B919" s="11"/>
      <c r="C919" s="18"/>
      <c r="D919" s="11"/>
      <c r="F919" s="11"/>
      <c r="H919" s="11"/>
    </row>
    <row r="920" spans="1:8" x14ac:dyDescent="0.25">
      <c r="A920" s="93"/>
      <c r="B920" s="11"/>
      <c r="C920" s="18"/>
      <c r="D920" s="11"/>
      <c r="F920" s="11"/>
      <c r="H920" s="11"/>
    </row>
    <row r="921" spans="1:8" x14ac:dyDescent="0.25">
      <c r="A921" s="93"/>
      <c r="B921" s="11"/>
      <c r="C921" s="18"/>
      <c r="D921" s="11"/>
      <c r="F921" s="11"/>
      <c r="H921" s="11"/>
    </row>
    <row r="922" spans="1:8" x14ac:dyDescent="0.25">
      <c r="A922" s="93"/>
      <c r="B922" s="11"/>
      <c r="C922" s="18"/>
      <c r="D922" s="11"/>
      <c r="F922" s="11"/>
      <c r="H922" s="11"/>
    </row>
    <row r="923" spans="1:8" x14ac:dyDescent="0.25">
      <c r="A923" s="93"/>
      <c r="B923" s="11"/>
      <c r="C923" s="18"/>
      <c r="D923" s="11"/>
      <c r="F923" s="11"/>
      <c r="H923" s="11"/>
    </row>
    <row r="924" spans="1:8" x14ac:dyDescent="0.25">
      <c r="A924" s="93"/>
      <c r="B924" s="11"/>
      <c r="C924" s="18"/>
      <c r="D924" s="11"/>
      <c r="F924" s="11"/>
      <c r="H924" s="11"/>
    </row>
    <row r="925" spans="1:8" x14ac:dyDescent="0.25">
      <c r="A925" s="93"/>
      <c r="B925" s="11"/>
      <c r="C925" s="18"/>
      <c r="D925" s="11"/>
      <c r="F925" s="11"/>
      <c r="H925" s="11"/>
    </row>
    <row r="926" spans="1:8" x14ac:dyDescent="0.25">
      <c r="A926" s="93"/>
      <c r="B926" s="11"/>
      <c r="C926" s="18"/>
      <c r="D926" s="11"/>
      <c r="F926" s="11"/>
      <c r="H926" s="11"/>
    </row>
    <row r="927" spans="1:8" x14ac:dyDescent="0.25">
      <c r="A927" s="93"/>
      <c r="B927" s="11"/>
      <c r="C927" s="18"/>
      <c r="D927" s="11"/>
      <c r="F927" s="11"/>
      <c r="H927" s="11"/>
    </row>
    <row r="928" spans="1:8" x14ac:dyDescent="0.25">
      <c r="A928" s="93"/>
      <c r="B928" s="11"/>
      <c r="C928" s="18"/>
      <c r="D928" s="11"/>
      <c r="F928" s="11"/>
      <c r="H928" s="11"/>
    </row>
    <row r="929" spans="1:8" x14ac:dyDescent="0.25">
      <c r="A929" s="93"/>
      <c r="B929" s="11"/>
      <c r="C929" s="18"/>
      <c r="D929" s="11"/>
      <c r="F929" s="11"/>
      <c r="H929" s="11"/>
    </row>
    <row r="930" spans="1:8" x14ac:dyDescent="0.25">
      <c r="A930" s="93"/>
      <c r="B930" s="11"/>
      <c r="C930" s="18"/>
      <c r="D930" s="11"/>
      <c r="F930" s="11"/>
      <c r="H930" s="11"/>
    </row>
    <row r="931" spans="1:8" x14ac:dyDescent="0.25">
      <c r="A931" s="93"/>
      <c r="B931" s="11"/>
      <c r="C931" s="18"/>
      <c r="D931" s="11"/>
      <c r="F931" s="11"/>
      <c r="H931" s="11"/>
    </row>
    <row r="932" spans="1:8" x14ac:dyDescent="0.25">
      <c r="A932" s="93"/>
      <c r="B932" s="11"/>
      <c r="C932" s="18"/>
      <c r="D932" s="11"/>
      <c r="F932" s="11"/>
      <c r="H932" s="11"/>
    </row>
    <row r="933" spans="1:8" x14ac:dyDescent="0.25">
      <c r="A933" s="93"/>
      <c r="B933" s="11"/>
      <c r="C933" s="18"/>
      <c r="D933" s="11"/>
      <c r="F933" s="11"/>
      <c r="H933" s="11"/>
    </row>
    <row r="934" spans="1:8" x14ac:dyDescent="0.25">
      <c r="A934" s="93"/>
      <c r="B934" s="11"/>
      <c r="C934" s="18"/>
      <c r="D934" s="11"/>
      <c r="F934" s="11"/>
      <c r="H934" s="11"/>
    </row>
    <row r="935" spans="1:8" x14ac:dyDescent="0.25">
      <c r="A935" s="93"/>
      <c r="B935" s="11"/>
      <c r="C935" s="18"/>
      <c r="D935" s="11"/>
      <c r="F935" s="11"/>
      <c r="H935" s="11"/>
    </row>
    <row r="936" spans="1:8" x14ac:dyDescent="0.25">
      <c r="A936" s="93"/>
      <c r="B936" s="11"/>
      <c r="C936" s="18"/>
      <c r="D936" s="11"/>
      <c r="F936" s="11"/>
      <c r="H936" s="11"/>
    </row>
    <row r="937" spans="1:8" x14ac:dyDescent="0.25">
      <c r="A937" s="93"/>
      <c r="B937" s="11"/>
      <c r="C937" s="18"/>
      <c r="D937" s="11"/>
      <c r="F937" s="11"/>
      <c r="H937" s="11"/>
    </row>
    <row r="938" spans="1:8" x14ac:dyDescent="0.25">
      <c r="A938" s="93"/>
      <c r="B938" s="11"/>
      <c r="C938" s="18"/>
      <c r="D938" s="11"/>
      <c r="F938" s="11"/>
      <c r="H938" s="11"/>
    </row>
    <row r="939" spans="1:8" x14ac:dyDescent="0.25">
      <c r="A939" s="93"/>
      <c r="B939" s="11"/>
      <c r="C939" s="18"/>
      <c r="D939" s="11"/>
      <c r="F939" s="11"/>
      <c r="H939" s="11"/>
    </row>
    <row r="940" spans="1:8" x14ac:dyDescent="0.25">
      <c r="A940" s="93"/>
      <c r="B940" s="11"/>
      <c r="C940" s="18"/>
      <c r="D940" s="11"/>
      <c r="F940" s="11"/>
      <c r="H940" s="11"/>
    </row>
    <row r="941" spans="1:8" x14ac:dyDescent="0.25">
      <c r="A941" s="93"/>
      <c r="B941" s="11"/>
      <c r="C941" s="18"/>
      <c r="D941" s="11"/>
      <c r="F941" s="11"/>
      <c r="H941" s="11"/>
    </row>
    <row r="942" spans="1:8" x14ac:dyDescent="0.25">
      <c r="A942" s="93"/>
      <c r="B942" s="11"/>
      <c r="C942" s="18"/>
      <c r="D942" s="11"/>
      <c r="F942" s="11"/>
      <c r="H942" s="11"/>
    </row>
    <row r="943" spans="1:8" x14ac:dyDescent="0.25">
      <c r="A943" s="93"/>
      <c r="B943" s="11"/>
      <c r="C943" s="18"/>
      <c r="D943" s="11"/>
      <c r="F943" s="11"/>
      <c r="H943" s="11"/>
    </row>
    <row r="944" spans="1:8" x14ac:dyDescent="0.25">
      <c r="A944" s="93"/>
      <c r="B944" s="11"/>
      <c r="C944" s="18"/>
      <c r="D944" s="11"/>
      <c r="F944" s="11"/>
      <c r="H944" s="11"/>
    </row>
    <row r="945" spans="1:8" x14ac:dyDescent="0.25">
      <c r="A945" s="93"/>
      <c r="B945" s="11"/>
      <c r="C945" s="18"/>
      <c r="D945" s="11"/>
      <c r="F945" s="11"/>
      <c r="H945" s="11"/>
    </row>
    <row r="946" spans="1:8" x14ac:dyDescent="0.25">
      <c r="A946" s="93"/>
      <c r="B946" s="11"/>
      <c r="C946" s="18"/>
      <c r="D946" s="11"/>
      <c r="F946" s="11"/>
      <c r="H946" s="11"/>
    </row>
    <row r="947" spans="1:8" x14ac:dyDescent="0.25">
      <c r="A947" s="93"/>
      <c r="B947" s="11"/>
      <c r="C947" s="18"/>
      <c r="D947" s="11"/>
      <c r="F947" s="11"/>
      <c r="H947" s="11"/>
    </row>
    <row r="948" spans="1:8" x14ac:dyDescent="0.25">
      <c r="A948" s="93"/>
      <c r="B948" s="11"/>
      <c r="C948" s="18"/>
      <c r="D948" s="11"/>
      <c r="F948" s="11"/>
      <c r="H948" s="11"/>
    </row>
    <row r="949" spans="1:8" x14ac:dyDescent="0.25">
      <c r="A949" s="93"/>
      <c r="B949" s="11"/>
      <c r="C949" s="18"/>
      <c r="D949" s="11"/>
      <c r="F949" s="11"/>
      <c r="H949" s="11"/>
    </row>
    <row r="950" spans="1:8" x14ac:dyDescent="0.25">
      <c r="A950" s="93"/>
      <c r="B950" s="11"/>
      <c r="C950" s="18"/>
      <c r="D950" s="11"/>
      <c r="F950" s="11"/>
      <c r="H950" s="11"/>
    </row>
    <row r="951" spans="1:8" x14ac:dyDescent="0.25">
      <c r="A951" s="93"/>
      <c r="B951" s="11"/>
      <c r="C951" s="18"/>
      <c r="D951" s="11"/>
      <c r="F951" s="11"/>
      <c r="H951" s="11"/>
    </row>
    <row r="952" spans="1:8" x14ac:dyDescent="0.25">
      <c r="A952" s="93"/>
      <c r="B952" s="11"/>
      <c r="C952" s="18"/>
      <c r="D952" s="11"/>
      <c r="F952" s="11"/>
      <c r="H952" s="11"/>
    </row>
    <row r="953" spans="1:8" x14ac:dyDescent="0.25">
      <c r="A953" s="93"/>
      <c r="B953" s="11"/>
      <c r="C953" s="18"/>
      <c r="D953" s="11"/>
      <c r="F953" s="11"/>
      <c r="H953" s="11"/>
    </row>
    <row r="954" spans="1:8" x14ac:dyDescent="0.25">
      <c r="A954" s="93"/>
      <c r="B954" s="11"/>
      <c r="C954" s="18"/>
      <c r="D954" s="11"/>
      <c r="F954" s="11"/>
      <c r="H954" s="11"/>
    </row>
    <row r="955" spans="1:8" x14ac:dyDescent="0.25">
      <c r="A955" s="93"/>
      <c r="B955" s="11"/>
      <c r="C955" s="18"/>
      <c r="D955" s="11"/>
      <c r="F955" s="11"/>
      <c r="H955" s="11"/>
    </row>
    <row r="956" spans="1:8" x14ac:dyDescent="0.25">
      <c r="A956" s="93"/>
      <c r="B956" s="11"/>
      <c r="C956" s="18"/>
      <c r="D956" s="11"/>
      <c r="F956" s="11"/>
      <c r="H956" s="11"/>
    </row>
    <row r="957" spans="1:8" x14ac:dyDescent="0.25">
      <c r="A957" s="93"/>
      <c r="B957" s="11"/>
      <c r="C957" s="18"/>
      <c r="D957" s="11"/>
      <c r="F957" s="11"/>
      <c r="H957" s="11"/>
    </row>
    <row r="958" spans="1:8" x14ac:dyDescent="0.25">
      <c r="A958" s="93"/>
      <c r="B958" s="11"/>
      <c r="C958" s="18"/>
      <c r="D958" s="11"/>
      <c r="F958" s="11"/>
      <c r="H958" s="11"/>
    </row>
    <row r="959" spans="1:8" x14ac:dyDescent="0.25">
      <c r="A959" s="93"/>
      <c r="B959" s="11"/>
      <c r="C959" s="18"/>
      <c r="D959" s="11"/>
      <c r="F959" s="11"/>
      <c r="H959" s="11"/>
    </row>
    <row r="960" spans="1:8" x14ac:dyDescent="0.25">
      <c r="A960" s="93"/>
      <c r="B960" s="11"/>
      <c r="C960" s="18"/>
      <c r="D960" s="11"/>
      <c r="F960" s="11"/>
      <c r="H960" s="11"/>
    </row>
    <row r="961" spans="1:8" x14ac:dyDescent="0.25">
      <c r="A961" s="93"/>
      <c r="B961" s="11"/>
      <c r="C961" s="18"/>
      <c r="D961" s="11"/>
      <c r="F961" s="11"/>
      <c r="H961" s="11"/>
    </row>
    <row r="962" spans="1:8" x14ac:dyDescent="0.25">
      <c r="A962" s="93"/>
      <c r="B962" s="11"/>
      <c r="C962" s="18"/>
      <c r="D962" s="11"/>
      <c r="F962" s="11"/>
      <c r="H962" s="11"/>
    </row>
    <row r="963" spans="1:8" x14ac:dyDescent="0.25">
      <c r="A963" s="93"/>
      <c r="B963" s="11"/>
      <c r="C963" s="18"/>
      <c r="D963" s="11"/>
      <c r="F963" s="11"/>
      <c r="H963" s="11"/>
    </row>
    <row r="964" spans="1:8" x14ac:dyDescent="0.25">
      <c r="A964" s="93"/>
      <c r="B964" s="11"/>
      <c r="C964" s="18"/>
      <c r="D964" s="11"/>
      <c r="F964" s="11"/>
      <c r="H964" s="11"/>
    </row>
    <row r="965" spans="1:8" x14ac:dyDescent="0.25">
      <c r="A965" s="93"/>
      <c r="B965" s="11"/>
      <c r="C965" s="18"/>
      <c r="D965" s="11"/>
      <c r="F965" s="11"/>
      <c r="H965" s="11"/>
    </row>
    <row r="966" spans="1:8" x14ac:dyDescent="0.25">
      <c r="A966" s="93"/>
      <c r="B966" s="11"/>
      <c r="C966" s="18"/>
      <c r="D966" s="11"/>
      <c r="F966" s="11"/>
      <c r="H966" s="11"/>
    </row>
    <row r="967" spans="1:8" x14ac:dyDescent="0.25">
      <c r="A967" s="93"/>
      <c r="B967" s="11"/>
      <c r="C967" s="18"/>
      <c r="D967" s="11"/>
      <c r="F967" s="11"/>
      <c r="H967" s="11"/>
    </row>
    <row r="968" spans="1:8" x14ac:dyDescent="0.25">
      <c r="A968" s="93"/>
      <c r="B968" s="11"/>
      <c r="C968" s="18"/>
      <c r="D968" s="11"/>
      <c r="F968" s="11"/>
      <c r="H968" s="11"/>
    </row>
    <row r="969" spans="1:8" x14ac:dyDescent="0.25">
      <c r="A969" s="93"/>
      <c r="B969" s="11"/>
      <c r="C969" s="18"/>
      <c r="D969" s="11"/>
      <c r="F969" s="11"/>
      <c r="H969" s="11"/>
    </row>
  </sheetData>
  <sheetProtection algorithmName="SHA-512" hashValue="esHLOsZu/u/QoTM/tEqmi+V01twVS9PwmXxu3M1rZ2gbSfG4aGZzfQZJuiAHVPap/SJB2jTRnU5L/mWU6FdddQ==" saltValue="tF0sQxCGoyrkeRRhBnD67g==" spinCount="100000" sheet="1" selectLockedCells="1"/>
  <mergeCells count="3">
    <mergeCell ref="C5:H5"/>
    <mergeCell ref="F6:G6"/>
    <mergeCell ref="E3:F3"/>
  </mergeCells>
  <phoneticPr fontId="9" type="noConversion"/>
  <dataValidations count="2">
    <dataValidation type="decimal" allowBlank="1" showInputMessage="1" showErrorMessage="1" sqref="C63:H64 C45:D45 B54:H58 C61:H61 B47:E47 E45:E46 F46 C9:H13 C38:F44 G16:G20 C21:H21 H38:H46 C51:H52 G22:G46" xr:uid="{A1277FEF-E3D7-4C68-9F37-6681140CE773}">
      <formula1>0</formula1>
      <formula2>10</formula2>
    </dataValidation>
    <dataValidation type="whole" allowBlank="1" showInputMessage="1" showErrorMessage="1" sqref="D45:H45 C47:H47" xr:uid="{CAFB0D61-940E-4C00-BBA7-82E5B385706E}">
      <formula1>0</formula1>
      <formula2>100</formula2>
    </dataValidation>
  </dataValidations>
  <pageMargins left="0.75" right="0.75" top="1" bottom="1" header="0.5" footer="0.5"/>
  <pageSetup paperSize="9" scale="4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AEAEA"/>
    <pageSetUpPr fitToPage="1"/>
  </sheetPr>
  <dimension ref="A1:EY733"/>
  <sheetViews>
    <sheetView showRuler="0" topLeftCell="A30" zoomScale="85" zoomScaleNormal="85" workbookViewId="0">
      <selection activeCell="D38" sqref="D38:D39"/>
    </sheetView>
  </sheetViews>
  <sheetFormatPr defaultColWidth="11.125" defaultRowHeight="15.75" x14ac:dyDescent="0.25"/>
  <cols>
    <col min="1" max="1" width="121.25" style="95" customWidth="1"/>
    <col min="2" max="2" width="18.375" customWidth="1"/>
    <col min="3" max="3" width="12.375" style="96" customWidth="1"/>
    <col min="4" max="4" width="21.25" style="96" customWidth="1"/>
    <col min="5" max="5" width="16.75" customWidth="1"/>
    <col min="6" max="8" width="12.375" customWidth="1"/>
    <col min="9" max="155" width="11.125" style="11"/>
  </cols>
  <sheetData>
    <row r="1" spans="1:155" ht="34.9" customHeight="1" x14ac:dyDescent="0.25">
      <c r="A1" s="331" t="str">
        <f>IF('Ontario 2021 FTE_Weights'!A1&gt;"",'Ontario 2021 FTE_Weights'!A1,"")</f>
        <v/>
      </c>
      <c r="B1" s="97"/>
      <c r="C1" s="98"/>
      <c r="D1" s="98"/>
      <c r="E1" s="97"/>
      <c r="F1" s="97"/>
      <c r="G1" s="97"/>
      <c r="H1" s="97"/>
    </row>
    <row r="2" spans="1:155" ht="26.45" customHeight="1" x14ac:dyDescent="0.25">
      <c r="A2" s="332" t="str">
        <f>IF('Ontario 2021 FTE_Weights'!A2&gt;"",'Ontario 2021 FTE_Weights'!A2,"")</f>
        <v/>
      </c>
      <c r="B2" s="97"/>
      <c r="C2" s="98"/>
      <c r="D2" s="98"/>
      <c r="E2" s="97"/>
      <c r="F2" s="97"/>
      <c r="G2" s="97"/>
      <c r="H2" s="97"/>
    </row>
    <row r="3" spans="1:155" ht="24" customHeight="1" x14ac:dyDescent="0.25">
      <c r="A3" s="332" t="str">
        <f>IF('Ontario 2021 FTE_Weights'!A3&gt;"",'Ontario 2021 FTE_Weights'!A3,"")</f>
        <v/>
      </c>
      <c r="B3" s="97"/>
      <c r="C3" s="98"/>
      <c r="D3" s="98"/>
      <c r="E3" s="368" t="str">
        <f ca="1">RIGHT(CELL("filename",B4),LEN(CELL("filename",B4))-SEARCH("]",CELL("filename",B4)))</f>
        <v>Custom FTE_Weights</v>
      </c>
      <c r="F3" s="368"/>
      <c r="G3" s="97"/>
      <c r="H3" s="97"/>
    </row>
    <row r="4" spans="1:155" ht="27" customHeight="1" x14ac:dyDescent="0.25">
      <c r="A4" s="93"/>
      <c r="B4" s="99" t="s">
        <v>97</v>
      </c>
      <c r="C4" s="100"/>
      <c r="D4" s="100"/>
      <c r="E4" s="101"/>
      <c r="F4" s="101"/>
      <c r="G4" s="101"/>
      <c r="H4" s="101"/>
    </row>
    <row r="5" spans="1:155" s="3" customFormat="1" ht="18" customHeight="1" x14ac:dyDescent="0.2">
      <c r="A5" s="22" t="str">
        <f>IF('Ontario 2021 FTE_Weights'!A5&gt;"",'Ontario 2021 FTE_Weights'!A5,"")</f>
        <v/>
      </c>
      <c r="B5" s="102"/>
      <c r="C5" s="365" t="s">
        <v>3</v>
      </c>
      <c r="D5" s="365"/>
      <c r="E5" s="365"/>
      <c r="F5" s="365"/>
      <c r="G5" s="365"/>
      <c r="H5" s="366"/>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row>
    <row r="6" spans="1:155" s="1" customFormat="1" ht="23.45" customHeight="1" x14ac:dyDescent="0.2">
      <c r="A6" s="25" t="str">
        <f>IF('Ontario 2021 FTE_Weights'!A6&gt;"",'Ontario 2021 FTE_Weights'!A6,"")</f>
        <v/>
      </c>
      <c r="B6" s="334"/>
      <c r="C6" s="335" t="s">
        <v>56</v>
      </c>
      <c r="D6" s="335" t="s">
        <v>4</v>
      </c>
      <c r="E6" s="336" t="s">
        <v>45</v>
      </c>
      <c r="F6" s="367" t="s">
        <v>5</v>
      </c>
      <c r="G6" s="367"/>
      <c r="H6" s="336" t="s">
        <v>101</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row>
    <row r="7" spans="1:155" s="1" customFormat="1" ht="20.45" customHeight="1" x14ac:dyDescent="0.2">
      <c r="A7" s="333" t="str">
        <f>IF('Ontario 2021 FTE_Weights'!A7&gt;"",'Ontario 2021 FTE_Weights'!A7,"")</f>
        <v>Responsibilities</v>
      </c>
      <c r="B7" s="337"/>
      <c r="C7" s="338" t="s">
        <v>0</v>
      </c>
      <c r="D7" s="338" t="s">
        <v>44</v>
      </c>
      <c r="E7" s="339" t="s">
        <v>28</v>
      </c>
      <c r="F7" s="339" t="s">
        <v>1</v>
      </c>
      <c r="G7" s="339" t="s">
        <v>6</v>
      </c>
      <c r="H7" s="339" t="s">
        <v>19</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row>
    <row r="8" spans="1:155" s="5" customFormat="1" ht="25.9" customHeight="1" x14ac:dyDescent="0.25">
      <c r="A8" s="132" t="str">
        <f>'Ontario 2021 FTE_Weights'!A8</f>
        <v>CLINICAL PROCEDURES</v>
      </c>
      <c r="B8" s="340" t="s">
        <v>48</v>
      </c>
      <c r="C8" s="341"/>
      <c r="D8" s="341"/>
      <c r="E8" s="334" t="s">
        <v>60</v>
      </c>
      <c r="F8" s="342"/>
      <c r="G8" s="343"/>
      <c r="H8" s="339" t="s">
        <v>59</v>
      </c>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row>
    <row r="9" spans="1:155" s="5" customFormat="1" ht="52.5" customHeight="1" x14ac:dyDescent="0.25">
      <c r="A9" s="133" t="str">
        <f>'Ontario 2021 FTE_Weights'!A9</f>
        <v>Radiation treated cases per year - baseline data including all modalities (external beam therapy or brachytherapy).     Example - R21 metric in Ontario, Canada, or number of distinct patients treated annually.  Approximately 1 physicist hour per case. (baseline).</v>
      </c>
      <c r="B9" s="103">
        <v>1000</v>
      </c>
      <c r="C9" s="104">
        <v>0.5</v>
      </c>
      <c r="D9" s="104">
        <v>0.2</v>
      </c>
      <c r="E9" s="104">
        <v>0</v>
      </c>
      <c r="F9" s="40">
        <v>0.1</v>
      </c>
      <c r="G9" s="41">
        <v>0.05</v>
      </c>
      <c r="H9" s="40">
        <v>0.1</v>
      </c>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row>
    <row r="10" spans="1:155" s="6" customFormat="1" ht="35.1" customHeight="1" x14ac:dyDescent="0.25">
      <c r="A10" s="133" t="str">
        <f>'Ontario 2021 FTE_Weights'!A10</f>
        <v>Complex cases that require additional physics resources. Default caseload is 25% of total annual cases.  Additional 2 physicist hours per complex case.</v>
      </c>
      <c r="B10" s="103">
        <v>100</v>
      </c>
      <c r="C10" s="104">
        <v>0.1</v>
      </c>
      <c r="D10" s="104">
        <v>0.05</v>
      </c>
      <c r="E10" s="104">
        <v>0</v>
      </c>
      <c r="F10" s="43">
        <v>0.02</v>
      </c>
      <c r="G10" s="39">
        <v>0.01</v>
      </c>
      <c r="H10" s="39">
        <v>0.02</v>
      </c>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row>
    <row r="11" spans="1:155" s="6" customFormat="1" ht="35.1" customHeight="1" x14ac:dyDescent="0.25">
      <c r="A11" s="133" t="str">
        <f>'Ontario 2021 FTE_Weights'!A11</f>
        <v>Highly specialized cases that require significantly more physics resources. Default caseload is 1% of total annual cases.  Additional 5 physicist hours per highly specialized case.</v>
      </c>
      <c r="B11" s="103">
        <v>100</v>
      </c>
      <c r="C11" s="104">
        <v>0.25</v>
      </c>
      <c r="D11" s="104">
        <v>0.12</v>
      </c>
      <c r="E11" s="104">
        <v>0</v>
      </c>
      <c r="F11" s="43">
        <v>0.05</v>
      </c>
      <c r="G11" s="39">
        <v>0.02</v>
      </c>
      <c r="H11" s="43">
        <v>0.05</v>
      </c>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row>
    <row r="12" spans="1:155" s="6" customFormat="1" ht="17.45" customHeight="1" x14ac:dyDescent="0.25">
      <c r="A12" s="133" t="str">
        <f>'Ontario 2021 FTE_Weights'!A12</f>
        <v>Brachytherapy - (fractions/yr). Include permanent implants (i.e. 1 fraction) and multi-fraction afterloading</v>
      </c>
      <c r="B12" s="103">
        <v>100</v>
      </c>
      <c r="C12" s="104">
        <v>0.2</v>
      </c>
      <c r="D12" s="104">
        <v>0.05</v>
      </c>
      <c r="E12" s="104">
        <v>0</v>
      </c>
      <c r="F12" s="43">
        <v>0.01</v>
      </c>
      <c r="G12" s="39">
        <v>0.01</v>
      </c>
      <c r="H12" s="43">
        <v>0.01</v>
      </c>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row>
    <row r="13" spans="1:155" s="6" customFormat="1" ht="17.45" customHeight="1" x14ac:dyDescent="0.25">
      <c r="A13" s="134" t="str">
        <f>'Ontario 2021 FTE_Weights'!A13</f>
        <v>SubTotal (Clinical procedures, FTE)</v>
      </c>
      <c r="B13" s="103"/>
      <c r="C13" s="104"/>
      <c r="D13" s="104"/>
      <c r="E13" s="104"/>
      <c r="F13" s="104"/>
      <c r="G13" s="104"/>
      <c r="H13" s="104"/>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row>
    <row r="14" spans="1:155" s="6" customFormat="1" ht="20.100000000000001" customHeight="1" x14ac:dyDescent="0.25">
      <c r="A14" s="132" t="str">
        <f>'Ontario 2021 FTE_Weights'!A14</f>
        <v>CLINICAL EQUIPMENT. Dose calibration, quality assurance, commissioning, maintenance.</v>
      </c>
      <c r="B14" s="103"/>
      <c r="C14" s="104"/>
      <c r="D14" s="104"/>
      <c r="E14" s="104"/>
      <c r="F14" s="104"/>
      <c r="G14" s="104"/>
      <c r="H14" s="104"/>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row>
    <row r="15" spans="1:155" s="6" customFormat="1" ht="17.45" customHeight="1" x14ac:dyDescent="0.25">
      <c r="A15" s="134" t="str">
        <f>'Ontario 2021 FTE_Weights'!A15</f>
        <v>Enter the number of each device (may include partial utilization fraction during a year).</v>
      </c>
      <c r="B15" s="103"/>
      <c r="C15" s="104"/>
      <c r="D15" s="104"/>
      <c r="E15" s="104"/>
      <c r="F15" s="104"/>
      <c r="G15" s="104"/>
      <c r="H15" s="104"/>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row>
    <row r="16" spans="1:155" s="6" customFormat="1" ht="17.45" customHeight="1" x14ac:dyDescent="0.25">
      <c r="A16" s="135" t="str">
        <f>'Ontario 2021 FTE_Weights'!A16</f>
        <v>Megavoltage (MV) Treatment Systems</v>
      </c>
      <c r="B16" s="105"/>
      <c r="C16" s="106"/>
      <c r="D16" s="106"/>
      <c r="E16" s="106"/>
      <c r="F16" s="106"/>
      <c r="G16" s="106"/>
      <c r="H16" s="106"/>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row>
    <row r="17" spans="1:155" s="6" customFormat="1" ht="17.45" customHeight="1" x14ac:dyDescent="0.25">
      <c r="A17" s="136" t="str">
        <f>'Ontario 2021 FTE_Weights'!A17</f>
        <v>MR-LINAC</v>
      </c>
      <c r="B17" s="103">
        <v>1</v>
      </c>
      <c r="C17" s="104">
        <v>0.4</v>
      </c>
      <c r="D17" s="107">
        <v>0.4</v>
      </c>
      <c r="E17" s="104">
        <v>0</v>
      </c>
      <c r="F17" s="104">
        <v>0.5</v>
      </c>
      <c r="G17" s="104">
        <v>0.1</v>
      </c>
      <c r="H17" s="104">
        <v>0.06</v>
      </c>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row>
    <row r="18" spans="1:155" s="6" customFormat="1" ht="17.45" customHeight="1" x14ac:dyDescent="0.25">
      <c r="A18" s="136" t="str">
        <f>'Ontario 2021 FTE_Weights'!A18</f>
        <v>Standard LINAC</v>
      </c>
      <c r="B18" s="103">
        <v>1</v>
      </c>
      <c r="C18" s="104">
        <v>0.2</v>
      </c>
      <c r="D18" s="107">
        <v>0.2</v>
      </c>
      <c r="E18" s="104">
        <v>0</v>
      </c>
      <c r="F18" s="104">
        <v>0.25</v>
      </c>
      <c r="G18" s="104">
        <v>0.05</v>
      </c>
      <c r="H18" s="104">
        <v>0.03</v>
      </c>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row>
    <row r="19" spans="1:155" s="6" customFormat="1" ht="17.45" customHeight="1" x14ac:dyDescent="0.25">
      <c r="A19" s="136" t="str">
        <f>'Ontario 2021 FTE_Weights'!A19</f>
        <v>Tomotherapy Unit</v>
      </c>
      <c r="B19" s="103">
        <v>1</v>
      </c>
      <c r="C19" s="104">
        <v>0.2</v>
      </c>
      <c r="D19" s="107">
        <v>0.2</v>
      </c>
      <c r="E19" s="104">
        <v>0</v>
      </c>
      <c r="F19" s="104">
        <v>0.25</v>
      </c>
      <c r="G19" s="104">
        <v>0.05</v>
      </c>
      <c r="H19" s="104">
        <v>0.03</v>
      </c>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row>
    <row r="20" spans="1:155" s="6" customFormat="1" ht="17.45" customHeight="1" x14ac:dyDescent="0.25">
      <c r="A20" s="136" t="str">
        <f>'Ontario 2021 FTE_Weights'!A20</f>
        <v>Robotic LINAC</v>
      </c>
      <c r="B20" s="103">
        <v>1</v>
      </c>
      <c r="C20" s="104">
        <v>0.2</v>
      </c>
      <c r="D20" s="107">
        <v>0.2</v>
      </c>
      <c r="E20" s="104">
        <v>0</v>
      </c>
      <c r="F20" s="104">
        <v>0.25</v>
      </c>
      <c r="G20" s="104">
        <v>0.05</v>
      </c>
      <c r="H20" s="104">
        <v>0.03</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row>
    <row r="21" spans="1:155" s="6" customFormat="1" ht="17.45" customHeight="1" x14ac:dyDescent="0.25">
      <c r="A21" s="136" t="str">
        <f>'Ontario 2021 FTE_Weights'!A21</f>
        <v>Gamma/Cyber Knife</v>
      </c>
      <c r="B21" s="103">
        <v>1</v>
      </c>
      <c r="C21" s="104">
        <v>0.2</v>
      </c>
      <c r="D21" s="104">
        <v>0.2</v>
      </c>
      <c r="E21" s="104">
        <v>0</v>
      </c>
      <c r="F21" s="104">
        <v>0.25</v>
      </c>
      <c r="G21" s="104">
        <v>0.05</v>
      </c>
      <c r="H21" s="104">
        <v>0.03</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row>
    <row r="22" spans="1:155" s="6" customFormat="1" ht="17.45" customHeight="1" x14ac:dyDescent="0.25">
      <c r="A22" s="136" t="str">
        <f>'Ontario 2021 FTE_Weights'!A22</f>
        <v>Proton Accelerator</v>
      </c>
      <c r="B22" s="103">
        <v>1</v>
      </c>
      <c r="C22" s="104">
        <v>2</v>
      </c>
      <c r="D22" s="107">
        <v>1</v>
      </c>
      <c r="E22" s="104">
        <v>0</v>
      </c>
      <c r="F22" s="104">
        <v>0.5</v>
      </c>
      <c r="G22" s="104">
        <v>0.1</v>
      </c>
      <c r="H22" s="104">
        <v>0.06</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row>
    <row r="23" spans="1:155" s="6" customFormat="1" ht="17.45" customHeight="1" x14ac:dyDescent="0.25">
      <c r="A23" s="136" t="str">
        <f>'Ontario 2021 FTE_Weights'!A23</f>
        <v>Other similar (Enter here)</v>
      </c>
      <c r="B23" s="103">
        <v>1</v>
      </c>
      <c r="C23" s="104">
        <v>0.2</v>
      </c>
      <c r="D23" s="107">
        <v>0.2</v>
      </c>
      <c r="E23" s="104">
        <v>0</v>
      </c>
      <c r="F23" s="104">
        <v>0.25</v>
      </c>
      <c r="G23" s="104">
        <v>0.05</v>
      </c>
      <c r="H23" s="104">
        <v>0.03</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row>
    <row r="24" spans="1:155" s="6" customFormat="1" ht="17.45" customHeight="1" x14ac:dyDescent="0.25">
      <c r="A24" s="137" t="str">
        <f>'Ontario 2021 FTE_Weights'!A24</f>
        <v>Major Equipment</v>
      </c>
      <c r="B24" s="105"/>
      <c r="C24" s="106"/>
      <c r="D24" s="106"/>
      <c r="E24" s="106"/>
      <c r="F24" s="106"/>
      <c r="G24" s="106"/>
      <c r="H24" s="106"/>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row>
    <row r="25" spans="1:155" s="6" customFormat="1" ht="17.45" customHeight="1" x14ac:dyDescent="0.25">
      <c r="A25" s="138" t="str">
        <f>'Ontario 2021 FTE_Weights'!A25</f>
        <v>Treatment Planning System - External Beam (1 per vendor)</v>
      </c>
      <c r="B25" s="103">
        <v>1</v>
      </c>
      <c r="C25" s="104">
        <v>0.1</v>
      </c>
      <c r="D25" s="104">
        <v>0.05</v>
      </c>
      <c r="E25" s="104">
        <v>0</v>
      </c>
      <c r="F25" s="104">
        <v>0</v>
      </c>
      <c r="G25" s="104">
        <v>0</v>
      </c>
      <c r="H25" s="104">
        <v>0.03</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row>
    <row r="26" spans="1:155" s="6" customFormat="1" ht="17.45" customHeight="1" x14ac:dyDescent="0.25">
      <c r="A26" s="138" t="str">
        <f>'Ontario 2021 FTE_Weights'!A26</f>
        <v>Treatment Planning System - Brachytherapy (1 per vendor)</v>
      </c>
      <c r="B26" s="103">
        <v>1</v>
      </c>
      <c r="C26" s="104">
        <v>0.1</v>
      </c>
      <c r="D26" s="104">
        <v>0.05</v>
      </c>
      <c r="E26" s="104">
        <v>0</v>
      </c>
      <c r="F26" s="104">
        <v>0</v>
      </c>
      <c r="G26" s="104">
        <v>0</v>
      </c>
      <c r="H26" s="104">
        <v>0.03</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row>
    <row r="27" spans="1:155" s="6" customFormat="1" ht="17.45" customHeight="1" x14ac:dyDescent="0.25">
      <c r="A27" s="138" t="str">
        <f>'Ontario 2021 FTE_Weights'!A27</f>
        <v>Radiation Oncology Information System (ROIS) (1 per vendor)</v>
      </c>
      <c r="B27" s="103">
        <v>1</v>
      </c>
      <c r="C27" s="104">
        <v>0.1</v>
      </c>
      <c r="D27" s="104">
        <v>0.05</v>
      </c>
      <c r="E27" s="104">
        <v>0</v>
      </c>
      <c r="F27" s="104">
        <v>0</v>
      </c>
      <c r="G27" s="104">
        <v>0</v>
      </c>
      <c r="H27" s="104">
        <v>0.2</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row>
    <row r="28" spans="1:155" s="6" customFormat="1" ht="17.45" customHeight="1" x14ac:dyDescent="0.25">
      <c r="A28" s="138" t="str">
        <f>'Ontario 2021 FTE_Weights'!A28</f>
        <v>PET-CT Scanner</v>
      </c>
      <c r="B28" s="103">
        <v>1</v>
      </c>
      <c r="C28" s="104">
        <v>0.1</v>
      </c>
      <c r="D28" s="104">
        <v>0.05</v>
      </c>
      <c r="E28" s="104">
        <v>0</v>
      </c>
      <c r="F28" s="107">
        <v>0.15</v>
      </c>
      <c r="G28" s="104">
        <v>0.03</v>
      </c>
      <c r="H28" s="104">
        <v>0.03</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row>
    <row r="29" spans="1:155" s="6" customFormat="1" ht="17.45" customHeight="1" x14ac:dyDescent="0.25">
      <c r="A29" s="138" t="str">
        <f>'Ontario 2021 FTE_Weights'!A29</f>
        <v>MR Simulator</v>
      </c>
      <c r="B29" s="103">
        <v>1</v>
      </c>
      <c r="C29" s="104">
        <v>0.1</v>
      </c>
      <c r="D29" s="104">
        <v>0.05</v>
      </c>
      <c r="E29" s="104">
        <v>0</v>
      </c>
      <c r="F29" s="107">
        <v>0.15</v>
      </c>
      <c r="G29" s="104">
        <v>0.03</v>
      </c>
      <c r="H29" s="104">
        <v>0.03</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row>
    <row r="30" spans="1:155" s="6" customFormat="1" ht="17.45" customHeight="1" x14ac:dyDescent="0.25">
      <c r="A30" s="138" t="str">
        <f>'Ontario 2021 FTE_Weights'!A30</f>
        <v>CT Simulator</v>
      </c>
      <c r="B30" s="103">
        <v>1</v>
      </c>
      <c r="C30" s="104">
        <v>0.1</v>
      </c>
      <c r="D30" s="104">
        <v>0.05</v>
      </c>
      <c r="E30" s="104">
        <v>0</v>
      </c>
      <c r="F30" s="107">
        <v>0.15</v>
      </c>
      <c r="G30" s="104">
        <v>0.03</v>
      </c>
      <c r="H30" s="104">
        <v>0.03</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row>
    <row r="31" spans="1:155" s="6" customFormat="1" ht="17.45" customHeight="1" x14ac:dyDescent="0.25">
      <c r="A31" s="138" t="str">
        <f>'Ontario 2021 FTE_Weights'!A31</f>
        <v>HDR unit</v>
      </c>
      <c r="B31" s="103">
        <v>1</v>
      </c>
      <c r="C31" s="104">
        <v>0.1</v>
      </c>
      <c r="D31" s="104">
        <v>0.05</v>
      </c>
      <c r="E31" s="104">
        <v>0</v>
      </c>
      <c r="F31" s="107">
        <v>0.15</v>
      </c>
      <c r="G31" s="104">
        <v>0.03</v>
      </c>
      <c r="H31" s="104">
        <v>0.03</v>
      </c>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row>
    <row r="32" spans="1:155" s="6" customFormat="1" ht="17.45" customHeight="1" x14ac:dyDescent="0.25">
      <c r="A32" s="138" t="str">
        <f>'Ontario 2021 FTE_Weights'!A32</f>
        <v>Other similar (Enter here)</v>
      </c>
      <c r="B32" s="103">
        <v>1</v>
      </c>
      <c r="C32" s="104">
        <v>0.1</v>
      </c>
      <c r="D32" s="104">
        <v>0.05</v>
      </c>
      <c r="E32" s="104">
        <v>0</v>
      </c>
      <c r="F32" s="107">
        <v>0.15</v>
      </c>
      <c r="G32" s="104">
        <v>0.03</v>
      </c>
      <c r="H32" s="104">
        <v>0.03</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row>
    <row r="33" spans="1:155" s="6" customFormat="1" ht="17.45" customHeight="1" x14ac:dyDescent="0.25">
      <c r="A33" s="139" t="str">
        <f>'Ontario 2021 FTE_Weights'!A33</f>
        <v xml:space="preserve">Minor Equipment                                               </v>
      </c>
      <c r="B33" s="105"/>
      <c r="C33" s="106"/>
      <c r="D33" s="106"/>
      <c r="E33" s="106"/>
      <c r="F33" s="106"/>
      <c r="G33" s="106"/>
      <c r="H33" s="106"/>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row>
    <row r="34" spans="1:155" s="6" customFormat="1" ht="17.45" customHeight="1" x14ac:dyDescent="0.25">
      <c r="A34" s="140" t="str">
        <f>'Ontario 2021 FTE_Weights'!A34</f>
        <v>Secondary Dose Calculation Programs (e.g. Mobius, RadCalc)</v>
      </c>
      <c r="B34" s="103">
        <v>1</v>
      </c>
      <c r="C34" s="104">
        <v>0.05</v>
      </c>
      <c r="D34" s="104">
        <v>0.03</v>
      </c>
      <c r="E34" s="104">
        <v>0</v>
      </c>
      <c r="F34" s="104">
        <v>0</v>
      </c>
      <c r="G34" s="104">
        <v>0</v>
      </c>
      <c r="H34" s="104">
        <v>0.03</v>
      </c>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row>
    <row r="35" spans="1:155" s="6" customFormat="1" ht="17.45" customHeight="1" x14ac:dyDescent="0.25">
      <c r="A35" s="140" t="str">
        <f>'Ontario 2021 FTE_Weights'!A35</f>
        <v>SRS collimator (cone) sets</v>
      </c>
      <c r="B35" s="103">
        <v>1</v>
      </c>
      <c r="C35" s="104">
        <v>0.05</v>
      </c>
      <c r="D35" s="104">
        <v>0.03</v>
      </c>
      <c r="E35" s="104">
        <v>0</v>
      </c>
      <c r="F35" s="104">
        <v>0.1</v>
      </c>
      <c r="G35" s="104">
        <v>0.03</v>
      </c>
      <c r="H35" s="104">
        <v>0</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row>
    <row r="36" spans="1:155" s="6" customFormat="1" ht="17.45" customHeight="1" x14ac:dyDescent="0.25">
      <c r="A36" s="140" t="str">
        <f>'Ontario 2021 FTE_Weights'!A36</f>
        <v>Cobalt-60 unit</v>
      </c>
      <c r="B36" s="103">
        <v>1</v>
      </c>
      <c r="C36" s="104">
        <v>0.05</v>
      </c>
      <c r="D36" s="104">
        <v>0.03</v>
      </c>
      <c r="E36" s="104">
        <v>0</v>
      </c>
      <c r="F36" s="104">
        <v>0.1</v>
      </c>
      <c r="G36" s="104">
        <v>0.03</v>
      </c>
      <c r="H36" s="104">
        <v>0</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row>
    <row r="37" spans="1:155" s="6" customFormat="1" ht="17.45" customHeight="1" x14ac:dyDescent="0.25">
      <c r="A37" s="140" t="str">
        <f>'Ontario 2021 FTE_Weights'!A37</f>
        <v>LDR unit, Seed Implant Program</v>
      </c>
      <c r="B37" s="103">
        <v>1</v>
      </c>
      <c r="C37" s="104">
        <v>0.05</v>
      </c>
      <c r="D37" s="104">
        <v>0.03</v>
      </c>
      <c r="E37" s="104">
        <v>0</v>
      </c>
      <c r="F37" s="104">
        <v>0.1</v>
      </c>
      <c r="G37" s="104">
        <v>0.03</v>
      </c>
      <c r="H37" s="104">
        <v>0.03</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row>
    <row r="38" spans="1:155" s="6" customFormat="1" ht="17.45" customHeight="1" x14ac:dyDescent="0.25">
      <c r="A38" s="140" t="str">
        <f>'Ontario 2021 FTE_Weights'!A38</f>
        <v>Orthovoltage x-ray</v>
      </c>
      <c r="B38" s="103">
        <v>1</v>
      </c>
      <c r="C38" s="104">
        <v>0.05</v>
      </c>
      <c r="D38" s="104">
        <v>0.03</v>
      </c>
      <c r="E38" s="104">
        <v>0</v>
      </c>
      <c r="F38" s="104">
        <v>0.1</v>
      </c>
      <c r="G38" s="104">
        <v>0.03</v>
      </c>
      <c r="H38" s="104">
        <v>0.03</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row>
    <row r="39" spans="1:155" s="6" customFormat="1" ht="17.45" customHeight="1" x14ac:dyDescent="0.25">
      <c r="A39" s="140" t="str">
        <f>'Ontario 2021 FTE_Weights'!A39</f>
        <v>Ultrasound Imaging</v>
      </c>
      <c r="B39" s="103">
        <v>1</v>
      </c>
      <c r="C39" s="104">
        <v>0.05</v>
      </c>
      <c r="D39" s="104">
        <v>0.03</v>
      </c>
      <c r="E39" s="104">
        <v>0</v>
      </c>
      <c r="F39" s="104">
        <v>0.1</v>
      </c>
      <c r="G39" s="104">
        <v>0.03</v>
      </c>
      <c r="H39" s="104">
        <v>0.03</v>
      </c>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row>
    <row r="40" spans="1:155" s="6" customFormat="1" ht="17.45" customHeight="1" x14ac:dyDescent="0.25">
      <c r="A40" s="140" t="str">
        <f>'Ontario 2021 FTE_Weights'!A40</f>
        <v>Gating or motion management system (1 per vendor)</v>
      </c>
      <c r="B40" s="103">
        <v>1</v>
      </c>
      <c r="C40" s="104">
        <v>0.05</v>
      </c>
      <c r="D40" s="104">
        <v>0.03</v>
      </c>
      <c r="E40" s="104">
        <v>0</v>
      </c>
      <c r="F40" s="104">
        <v>0.1</v>
      </c>
      <c r="G40" s="104">
        <v>0.03</v>
      </c>
      <c r="H40" s="104">
        <v>0.03</v>
      </c>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row>
    <row r="41" spans="1:155" s="6" customFormat="1" ht="17.45" customHeight="1" x14ac:dyDescent="0.25">
      <c r="A41" s="140" t="str">
        <f>'Ontario 2021 FTE_Weights'!A41</f>
        <v>QA Equipment (automatic 1 system per facility)</v>
      </c>
      <c r="B41" s="103">
        <v>1</v>
      </c>
      <c r="C41" s="104">
        <v>0.2</v>
      </c>
      <c r="D41" s="104">
        <v>0.12</v>
      </c>
      <c r="E41" s="104">
        <v>0</v>
      </c>
      <c r="F41" s="104">
        <v>0.2</v>
      </c>
      <c r="G41" s="104">
        <v>0.06</v>
      </c>
      <c r="H41" s="104">
        <v>0.12</v>
      </c>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row>
    <row r="42" spans="1:155" s="6" customFormat="1" ht="17.45" customHeight="1" x14ac:dyDescent="0.25">
      <c r="A42" s="140" t="str">
        <f>'Ontario 2021 FTE_Weights'!A42</f>
        <v>x-ray C-arm</v>
      </c>
      <c r="B42" s="103">
        <v>1</v>
      </c>
      <c r="C42" s="108">
        <v>0.05</v>
      </c>
      <c r="D42" s="108">
        <v>0.03</v>
      </c>
      <c r="E42" s="108">
        <v>0</v>
      </c>
      <c r="F42" s="108">
        <v>0.1</v>
      </c>
      <c r="G42" s="104">
        <v>0.03</v>
      </c>
      <c r="H42" s="108">
        <v>0.03</v>
      </c>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row>
    <row r="43" spans="1:155" s="6" customFormat="1" ht="17.45" customHeight="1" x14ac:dyDescent="0.25">
      <c r="A43" s="140" t="str">
        <f>'Ontario 2021 FTE_Weights'!A43</f>
        <v>Conventional x-ray Simulator</v>
      </c>
      <c r="B43" s="103">
        <v>1</v>
      </c>
      <c r="C43" s="108">
        <v>0.05</v>
      </c>
      <c r="D43" s="108">
        <v>0.03</v>
      </c>
      <c r="E43" s="108">
        <v>0</v>
      </c>
      <c r="F43" s="108">
        <v>0.1</v>
      </c>
      <c r="G43" s="104">
        <v>0.03</v>
      </c>
      <c r="H43" s="108">
        <v>0.03</v>
      </c>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row>
    <row r="44" spans="1:155" s="6" customFormat="1" ht="17.45" customHeight="1" x14ac:dyDescent="0.25">
      <c r="A44" s="140" t="str">
        <f>'Ontario 2021 FTE_Weights'!A44</f>
        <v>Other similar (Enter here)</v>
      </c>
      <c r="B44" s="103">
        <v>1</v>
      </c>
      <c r="C44" s="108">
        <v>0.05</v>
      </c>
      <c r="D44" s="108">
        <v>0.03</v>
      </c>
      <c r="E44" s="108">
        <v>0</v>
      </c>
      <c r="F44" s="108">
        <v>0.1</v>
      </c>
      <c r="G44" s="104">
        <v>0.03</v>
      </c>
      <c r="H44" s="108">
        <v>0.03</v>
      </c>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row>
    <row r="45" spans="1:155" s="6" customFormat="1" ht="35.1" customHeight="1" x14ac:dyDescent="0.25">
      <c r="A45" s="141" t="str">
        <f>'Ontario 2021 FTE_Weights'!A45</f>
        <v>Equipment Specification, Evaluation, and Procurement (automatic % of FTEs in support of all equipment)</v>
      </c>
      <c r="B45" s="109"/>
      <c r="C45" s="110">
        <v>0.02</v>
      </c>
      <c r="D45" s="111">
        <v>0</v>
      </c>
      <c r="E45" s="111">
        <v>0</v>
      </c>
      <c r="F45" s="111">
        <v>0</v>
      </c>
      <c r="G45" s="111">
        <v>0</v>
      </c>
      <c r="H45" s="111">
        <v>0</v>
      </c>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row>
    <row r="46" spans="1:155" s="6" customFormat="1" ht="35.1" customHeight="1" x14ac:dyDescent="0.25">
      <c r="A46" s="141" t="str">
        <f>'Ontario 2021 FTE_Weights'!A46</f>
        <v>Radiation Safety Officer duties. licensing of  government-regulated radiation devices (e.g., federal, provincial, state) - automatically counted from imaging (e.g.,CT) &amp; therapy (e.g.,LINAC) equipment inventory. N.B. MV systems are double-counted to account for greater workload.</v>
      </c>
      <c r="B46" s="103">
        <v>1</v>
      </c>
      <c r="C46" s="112">
        <v>2.5000000000000001E-2</v>
      </c>
      <c r="D46" s="104">
        <v>0</v>
      </c>
      <c r="E46" s="104">
        <v>0</v>
      </c>
      <c r="F46" s="104">
        <v>0</v>
      </c>
      <c r="G46" s="104">
        <v>0</v>
      </c>
      <c r="H46" s="104">
        <v>0</v>
      </c>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row>
    <row r="47" spans="1:155" s="6" customFormat="1" ht="35.1" customHeight="1" x14ac:dyDescent="0.25">
      <c r="A47" s="141" t="str">
        <f>'Ontario 2021 FTE_Weights'!A47</f>
        <v>Training of in-house staff  (e.g. dosimetrists/planners,  physics assistants/associates, therapists) - automatically counted from number of accelerators and TPS only.</v>
      </c>
      <c r="B47" s="113">
        <v>1</v>
      </c>
      <c r="C47" s="114">
        <v>0.02</v>
      </c>
      <c r="D47" s="108">
        <v>0</v>
      </c>
      <c r="E47" s="108">
        <v>0</v>
      </c>
      <c r="F47" s="108">
        <v>0</v>
      </c>
      <c r="G47" s="108">
        <v>0</v>
      </c>
      <c r="H47" s="108">
        <v>0</v>
      </c>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row>
    <row r="48" spans="1:155" s="6" customFormat="1" ht="17.45" customHeight="1" x14ac:dyDescent="0.25">
      <c r="A48" s="134" t="str">
        <f>'Ontario 2021 FTE_Weights'!A48</f>
        <v>SubTotal (Clinical equipment, FTE)</v>
      </c>
      <c r="B48" s="115"/>
      <c r="C48" s="116"/>
      <c r="D48" s="117"/>
      <c r="E48" s="116"/>
      <c r="F48" s="116"/>
      <c r="G48" s="116"/>
      <c r="H48" s="116"/>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row>
    <row r="49" spans="1:155" s="6" customFormat="1" ht="20.100000000000001" customHeight="1" x14ac:dyDescent="0.25">
      <c r="A49" s="132" t="str">
        <f>'Ontario 2021 FTE_Weights'!A49</f>
        <v>CORE SERVICES</v>
      </c>
      <c r="B49" s="115"/>
      <c r="C49" s="116"/>
      <c r="D49" s="117"/>
      <c r="E49" s="116"/>
      <c r="F49" s="116"/>
      <c r="G49" s="116"/>
      <c r="H49" s="116"/>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row>
    <row r="50" spans="1:155" s="6" customFormat="1" ht="17.45" customHeight="1" x14ac:dyDescent="0.25">
      <c r="A50" s="142" t="str">
        <f>'Ontario 2021 FTE_Weights'!A50</f>
        <v xml:space="preserve">Clinical protocol development, implementation &amp; maintenance -  Default 20% of above FTE SubTotals. </v>
      </c>
      <c r="B50" s="118"/>
      <c r="C50" s="119">
        <v>0.2</v>
      </c>
      <c r="D50" s="119">
        <v>0</v>
      </c>
      <c r="E50" s="119">
        <v>0</v>
      </c>
      <c r="F50" s="119">
        <v>0</v>
      </c>
      <c r="G50" s="119">
        <v>0</v>
      </c>
      <c r="H50" s="119">
        <v>0</v>
      </c>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row>
    <row r="51" spans="1:155" s="6" customFormat="1" ht="17.45" customHeight="1" x14ac:dyDescent="0.25">
      <c r="A51" s="142" t="str">
        <f>'Ontario 2021 FTE_Weights'!A51</f>
        <v>Radiation incident investigations and Quality Assurance oversight</v>
      </c>
      <c r="B51" s="79">
        <v>1000</v>
      </c>
      <c r="C51" s="68">
        <v>0.04</v>
      </c>
      <c r="D51" s="68">
        <v>0</v>
      </c>
      <c r="E51" s="68">
        <v>0</v>
      </c>
      <c r="F51" s="68">
        <v>0</v>
      </c>
      <c r="G51" s="68">
        <v>0</v>
      </c>
      <c r="H51" s="68">
        <v>0</v>
      </c>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row>
    <row r="52" spans="1:155" s="6" customFormat="1" ht="17.45" customHeight="1" x14ac:dyDescent="0.25">
      <c r="A52" s="143" t="str">
        <f>'Ontario 2021 FTE_Weights'!A52</f>
        <v>SubTotal (Core services, FTE)</v>
      </c>
      <c r="B52" s="120"/>
      <c r="C52" s="121"/>
      <c r="D52" s="108"/>
      <c r="E52" s="121"/>
      <c r="F52" s="121"/>
      <c r="G52" s="121"/>
      <c r="H52" s="12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row>
    <row r="53" spans="1:155" s="6" customFormat="1" ht="20.100000000000001" customHeight="1" x14ac:dyDescent="0.25">
      <c r="A53" s="132" t="str">
        <f>'Ontario 2021 FTE_Weights'!A53</f>
        <v>EDUCATION &amp; TRAINING (of future staff)</v>
      </c>
      <c r="B53" s="102" t="s">
        <v>30</v>
      </c>
      <c r="C53" s="107" t="s">
        <v>31</v>
      </c>
      <c r="D53" s="117"/>
      <c r="E53" s="116"/>
      <c r="F53" s="116"/>
      <c r="G53" s="116"/>
      <c r="H53" s="116"/>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row>
    <row r="54" spans="1:155" s="6" customFormat="1" ht="17.45" customHeight="1" x14ac:dyDescent="0.25">
      <c r="A54" s="142" t="str">
        <f>'Ontario 2021 FTE_Weights'!A54</f>
        <v>Clinical Physics Residents</v>
      </c>
      <c r="B54" s="122">
        <v>0.1</v>
      </c>
      <c r="C54" s="108">
        <v>0.1</v>
      </c>
      <c r="D54" s="108">
        <v>2.5000000000000001E-2</v>
      </c>
      <c r="E54" s="108">
        <v>0</v>
      </c>
      <c r="F54" s="108">
        <v>0</v>
      </c>
      <c r="G54" s="108">
        <v>0</v>
      </c>
      <c r="H54" s="108">
        <v>0</v>
      </c>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row>
    <row r="55" spans="1:155" s="6" customFormat="1" ht="17.45" customHeight="1" x14ac:dyDescent="0.25">
      <c r="A55" s="142" t="str">
        <f>'Ontario 2021 FTE_Weights'!A55</f>
        <v>Radiation Therapy Students and Undergraduate Term Students</v>
      </c>
      <c r="B55" s="122">
        <v>0</v>
      </c>
      <c r="C55" s="108">
        <v>0.02</v>
      </c>
      <c r="D55" s="108">
        <v>5.0000000000000001E-3</v>
      </c>
      <c r="E55" s="108">
        <v>0</v>
      </c>
      <c r="F55" s="108">
        <v>0</v>
      </c>
      <c r="G55" s="108">
        <v>0</v>
      </c>
      <c r="H55" s="108">
        <v>0</v>
      </c>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row>
    <row r="56" spans="1:155" s="6" customFormat="1" ht="17.45" customHeight="1" x14ac:dyDescent="0.25">
      <c r="A56" s="142" t="str">
        <f>'Ontario 2021 FTE_Weights'!A56</f>
        <v>Radiation Oncology Residents</v>
      </c>
      <c r="B56" s="122">
        <v>0.1</v>
      </c>
      <c r="C56" s="108">
        <v>0.01</v>
      </c>
      <c r="D56" s="108">
        <v>0</v>
      </c>
      <c r="E56" s="108">
        <v>0</v>
      </c>
      <c r="F56" s="108">
        <v>0</v>
      </c>
      <c r="G56" s="108">
        <v>0</v>
      </c>
      <c r="H56" s="108">
        <v>0</v>
      </c>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row>
    <row r="57" spans="1:155" s="6" customFormat="1" ht="17.45" customHeight="1" x14ac:dyDescent="0.25">
      <c r="A57" s="142" t="str">
        <f>'Ontario 2021 FTE_Weights'!A57</f>
        <v>Graduate Students (M.Sc./Ph.D. thesis supervision)</v>
      </c>
      <c r="B57" s="122">
        <v>0.1</v>
      </c>
      <c r="C57" s="108">
        <v>0.1</v>
      </c>
      <c r="D57" s="108">
        <v>2.5000000000000001E-2</v>
      </c>
      <c r="E57" s="108">
        <v>0</v>
      </c>
      <c r="F57" s="108">
        <v>0</v>
      </c>
      <c r="G57" s="108">
        <v>0</v>
      </c>
      <c r="H57" s="108">
        <v>0</v>
      </c>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row>
    <row r="58" spans="1:155" s="6" customFormat="1" ht="28.5" customHeight="1" x14ac:dyDescent="0.25">
      <c r="A58" s="142" t="str">
        <f xml:space="preserve"> 'Ontario 2021 FTE_Weights'!A58</f>
        <v>Classroom/Laboratory Teaching - number of university half-courses (i.e., where a half course entails 45 hours of didactic student contact, typical of a full semester course). For shorter course, use fractions.</v>
      </c>
      <c r="B58" s="122">
        <v>0</v>
      </c>
      <c r="C58" s="108">
        <v>0.06</v>
      </c>
      <c r="D58" s="108">
        <v>0</v>
      </c>
      <c r="E58" s="108">
        <v>0</v>
      </c>
      <c r="F58" s="108">
        <v>0</v>
      </c>
      <c r="G58" s="108">
        <v>0</v>
      </c>
      <c r="H58" s="108">
        <v>0</v>
      </c>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row>
    <row r="59" spans="1:155" s="6" customFormat="1" ht="17.45" customHeight="1" x14ac:dyDescent="0.25">
      <c r="A59" s="134" t="str">
        <f>'Ontario 2021 FTE_Weights'!A59</f>
        <v>SubTotal (Education &amp; training, FTE)</v>
      </c>
      <c r="B59" s="122"/>
      <c r="C59" s="116"/>
      <c r="D59" s="117"/>
      <c r="E59" s="116"/>
      <c r="F59" s="116"/>
      <c r="G59" s="116"/>
      <c r="H59" s="116"/>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row>
    <row r="60" spans="1:155" s="6" customFormat="1" ht="20.100000000000001" customHeight="1" x14ac:dyDescent="0.25">
      <c r="A60" s="144" t="str">
        <f>'Ontario 2021 FTE_Weights'!A60</f>
        <v>ADMINISTRATION</v>
      </c>
      <c r="B60" s="122"/>
      <c r="C60" s="116"/>
      <c r="D60" s="117"/>
      <c r="E60" s="116"/>
      <c r="F60" s="116"/>
      <c r="G60" s="116"/>
      <c r="H60" s="116"/>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row>
    <row r="61" spans="1:155" s="6" customFormat="1" ht="17.45" customHeight="1" x14ac:dyDescent="0.25">
      <c r="A61" s="142" t="str">
        <f>'Ontario 2021 FTE_Weights'!A61</f>
        <v>Administrative workload generated by each staff category (Human Resources procedures)</v>
      </c>
      <c r="B61" s="123"/>
      <c r="C61" s="108">
        <v>0.05</v>
      </c>
      <c r="D61" s="108">
        <v>0.02</v>
      </c>
      <c r="E61" s="108">
        <v>0.02</v>
      </c>
      <c r="F61" s="108">
        <v>0.02</v>
      </c>
      <c r="G61" s="108">
        <v>0.02</v>
      </c>
      <c r="H61" s="108">
        <v>0.02</v>
      </c>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row>
    <row r="62" spans="1:155" s="6" customFormat="1" ht="17.45" customHeight="1" x14ac:dyDescent="0.25">
      <c r="A62" s="142" t="str">
        <f>'Ontario 2021 FTE_Weights'!A62</f>
        <v>Administrative workload placed on Department Head and Supervisors</v>
      </c>
      <c r="B62" s="124"/>
      <c r="C62" s="108"/>
      <c r="D62" s="108"/>
      <c r="E62" s="113"/>
      <c r="F62" s="113"/>
      <c r="G62" s="113"/>
      <c r="H62" s="113"/>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row>
    <row r="63" spans="1:155" s="6" customFormat="1" ht="17.45" customHeight="1" x14ac:dyDescent="0.25">
      <c r="A63" s="142" t="str">
        <f>'Ontario 2021 FTE_Weights'!A63</f>
        <v>Coverage for holidays, vacation, continuing education, site visits</v>
      </c>
      <c r="B63" s="123"/>
      <c r="C63" s="108">
        <v>0.1</v>
      </c>
      <c r="D63" s="125">
        <v>0.1</v>
      </c>
      <c r="E63" s="125">
        <v>0.1</v>
      </c>
      <c r="F63" s="125">
        <v>0.1</v>
      </c>
      <c r="G63" s="125">
        <v>0.1</v>
      </c>
      <c r="H63" s="125">
        <v>0.1</v>
      </c>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row>
    <row r="64" spans="1:155" s="7" customFormat="1" ht="17.45" customHeight="1" x14ac:dyDescent="0.25">
      <c r="A64" s="145" t="str">
        <f>'Ontario 2021 FTE_Weights'!A64</f>
        <v>SubTotal (Adminstration, FTE)</v>
      </c>
      <c r="B64" s="126"/>
      <c r="C64" s="127"/>
      <c r="D64" s="128"/>
      <c r="E64" s="128"/>
      <c r="F64" s="128"/>
      <c r="G64" s="128"/>
      <c r="H64" s="128"/>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row>
    <row r="65" spans="1:155" s="7" customFormat="1" ht="17.45" customHeight="1" x14ac:dyDescent="0.25">
      <c r="A65" s="146" t="str">
        <f>'Ontario 2021 FTE_Weights'!A65</f>
        <v>Grand Total (FTE) per staff type (All duties included)</v>
      </c>
      <c r="B65" s="126"/>
      <c r="C65" s="129"/>
      <c r="D65" s="129"/>
      <c r="E65" s="130"/>
      <c r="F65" s="130"/>
      <c r="G65" s="130"/>
      <c r="H65" s="130"/>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row>
    <row r="66" spans="1:155" ht="17.45" customHeight="1" x14ac:dyDescent="0.25">
      <c r="A66" s="147" t="str">
        <f>'Ontario 2021 FTE_Weights'!A66</f>
        <v>Grand Total (FTE) - all staff reporting to Medical Physics Department</v>
      </c>
      <c r="B66" s="44"/>
      <c r="C66" s="131"/>
      <c r="D66" s="44"/>
      <c r="E66" s="44"/>
      <c r="F66" s="44"/>
      <c r="G66" s="44"/>
      <c r="H66" s="44"/>
    </row>
    <row r="67" spans="1:155" s="11" customFormat="1" x14ac:dyDescent="0.25">
      <c r="A67" s="93"/>
      <c r="C67" s="18"/>
    </row>
    <row r="68" spans="1:155" s="11" customFormat="1" x14ac:dyDescent="0.25">
      <c r="A68" s="94"/>
      <c r="C68" s="18"/>
    </row>
    <row r="69" spans="1:155" s="11" customFormat="1" x14ac:dyDescent="0.25">
      <c r="A69" s="94"/>
      <c r="C69" s="18"/>
    </row>
    <row r="70" spans="1:155" s="11" customFormat="1" x14ac:dyDescent="0.25">
      <c r="A70" s="93"/>
      <c r="C70" s="18"/>
    </row>
    <row r="71" spans="1:155" s="11" customFormat="1" x14ac:dyDescent="0.25">
      <c r="A71" s="93"/>
      <c r="C71" s="18"/>
      <c r="D71" s="18"/>
    </row>
    <row r="72" spans="1:155" s="11" customFormat="1" x14ac:dyDescent="0.25">
      <c r="A72" s="93"/>
      <c r="C72" s="18"/>
      <c r="D72" s="18"/>
    </row>
    <row r="73" spans="1:155" s="11" customFormat="1" x14ac:dyDescent="0.25">
      <c r="A73" s="93"/>
      <c r="C73" s="18"/>
      <c r="D73" s="18"/>
    </row>
    <row r="74" spans="1:155" s="11" customFormat="1" x14ac:dyDescent="0.25">
      <c r="A74" s="93"/>
      <c r="C74" s="18"/>
      <c r="D74" s="18"/>
    </row>
    <row r="75" spans="1:155" s="11" customFormat="1" x14ac:dyDescent="0.25">
      <c r="A75" s="93"/>
      <c r="C75" s="18"/>
      <c r="D75" s="18"/>
    </row>
    <row r="76" spans="1:155" s="11" customFormat="1" x14ac:dyDescent="0.25">
      <c r="A76" s="93"/>
      <c r="C76" s="18"/>
      <c r="D76" s="18"/>
    </row>
    <row r="77" spans="1:155" s="11" customFormat="1" x14ac:dyDescent="0.25">
      <c r="A77" s="93"/>
      <c r="C77" s="18"/>
      <c r="D77" s="18"/>
    </row>
    <row r="78" spans="1:155" s="11" customFormat="1" x14ac:dyDescent="0.25">
      <c r="A78" s="93"/>
      <c r="C78" s="18"/>
      <c r="D78" s="18"/>
    </row>
    <row r="79" spans="1:155" s="11" customFormat="1" x14ac:dyDescent="0.25">
      <c r="A79" s="93"/>
      <c r="C79" s="18"/>
      <c r="D79" s="18"/>
    </row>
    <row r="80" spans="1:155" s="11" customFormat="1" x14ac:dyDescent="0.25">
      <c r="A80" s="93"/>
      <c r="C80" s="18"/>
      <c r="D80" s="18"/>
    </row>
    <row r="81" spans="1:4" s="11" customFormat="1" x14ac:dyDescent="0.25">
      <c r="A81" s="93"/>
      <c r="C81" s="18"/>
      <c r="D81" s="18"/>
    </row>
    <row r="82" spans="1:4" s="11" customFormat="1" x14ac:dyDescent="0.25">
      <c r="A82" s="93"/>
      <c r="C82" s="18"/>
      <c r="D82" s="18"/>
    </row>
    <row r="83" spans="1:4" s="11" customFormat="1" x14ac:dyDescent="0.25">
      <c r="A83" s="93"/>
      <c r="C83" s="18"/>
      <c r="D83" s="18"/>
    </row>
    <row r="84" spans="1:4" s="11" customFormat="1" x14ac:dyDescent="0.25">
      <c r="A84" s="93"/>
      <c r="C84" s="18"/>
      <c r="D84" s="18"/>
    </row>
    <row r="85" spans="1:4" s="11" customFormat="1" x14ac:dyDescent="0.25">
      <c r="A85" s="93"/>
      <c r="C85" s="18"/>
      <c r="D85" s="18"/>
    </row>
    <row r="86" spans="1:4" s="11" customFormat="1" x14ac:dyDescent="0.25">
      <c r="A86" s="93"/>
      <c r="C86" s="18"/>
      <c r="D86" s="18"/>
    </row>
    <row r="87" spans="1:4" s="11" customFormat="1" x14ac:dyDescent="0.25">
      <c r="A87" s="93"/>
      <c r="C87" s="18"/>
      <c r="D87" s="18"/>
    </row>
    <row r="88" spans="1:4" s="11" customFormat="1" x14ac:dyDescent="0.25">
      <c r="A88" s="93"/>
      <c r="C88" s="18"/>
      <c r="D88" s="18"/>
    </row>
    <row r="89" spans="1:4" s="11" customFormat="1" x14ac:dyDescent="0.25">
      <c r="A89" s="93"/>
      <c r="C89" s="18"/>
      <c r="D89" s="18"/>
    </row>
    <row r="90" spans="1:4" s="11" customFormat="1" x14ac:dyDescent="0.25">
      <c r="A90" s="93"/>
      <c r="C90" s="18"/>
      <c r="D90" s="18"/>
    </row>
    <row r="91" spans="1:4" s="11" customFormat="1" x14ac:dyDescent="0.25">
      <c r="A91" s="93"/>
      <c r="C91" s="18"/>
      <c r="D91" s="18"/>
    </row>
    <row r="92" spans="1:4" s="11" customFormat="1" x14ac:dyDescent="0.25">
      <c r="A92" s="93"/>
      <c r="C92" s="18"/>
      <c r="D92" s="18"/>
    </row>
    <row r="93" spans="1:4" s="11" customFormat="1" x14ac:dyDescent="0.25">
      <c r="A93" s="93"/>
      <c r="C93" s="18"/>
      <c r="D93" s="18"/>
    </row>
    <row r="94" spans="1:4" s="11" customFormat="1" x14ac:dyDescent="0.25">
      <c r="A94" s="93"/>
      <c r="C94" s="18"/>
      <c r="D94" s="18"/>
    </row>
    <row r="95" spans="1:4" s="11" customFormat="1" x14ac:dyDescent="0.25">
      <c r="A95" s="93"/>
      <c r="C95" s="18"/>
      <c r="D95" s="18"/>
    </row>
    <row r="96" spans="1:4" s="11" customFormat="1" x14ac:dyDescent="0.25">
      <c r="A96" s="93"/>
      <c r="C96" s="18"/>
      <c r="D96" s="18"/>
    </row>
    <row r="97" spans="1:4" s="11" customFormat="1" x14ac:dyDescent="0.25">
      <c r="A97" s="93"/>
      <c r="C97" s="18"/>
      <c r="D97" s="18"/>
    </row>
    <row r="98" spans="1:4" s="11" customFormat="1" x14ac:dyDescent="0.25">
      <c r="A98" s="93"/>
      <c r="C98" s="18"/>
      <c r="D98" s="18"/>
    </row>
    <row r="99" spans="1:4" s="11" customFormat="1" x14ac:dyDescent="0.25">
      <c r="A99" s="93"/>
      <c r="C99" s="18"/>
      <c r="D99" s="18"/>
    </row>
    <row r="100" spans="1:4" s="11" customFormat="1" x14ac:dyDescent="0.25">
      <c r="A100" s="93"/>
      <c r="C100" s="18"/>
      <c r="D100" s="18"/>
    </row>
    <row r="101" spans="1:4" s="11" customFormat="1" x14ac:dyDescent="0.25">
      <c r="A101" s="93"/>
      <c r="C101" s="18"/>
      <c r="D101" s="18"/>
    </row>
    <row r="102" spans="1:4" s="11" customFormat="1" x14ac:dyDescent="0.25">
      <c r="A102" s="93"/>
      <c r="C102" s="18"/>
      <c r="D102" s="18"/>
    </row>
    <row r="103" spans="1:4" s="11" customFormat="1" x14ac:dyDescent="0.25">
      <c r="A103" s="93"/>
      <c r="C103" s="18"/>
      <c r="D103" s="18"/>
    </row>
    <row r="104" spans="1:4" s="11" customFormat="1" x14ac:dyDescent="0.25">
      <c r="A104" s="93"/>
      <c r="C104" s="18"/>
      <c r="D104" s="18"/>
    </row>
    <row r="105" spans="1:4" s="11" customFormat="1" x14ac:dyDescent="0.25">
      <c r="A105" s="93"/>
      <c r="C105" s="18"/>
      <c r="D105" s="18"/>
    </row>
    <row r="106" spans="1:4" s="11" customFormat="1" x14ac:dyDescent="0.25">
      <c r="A106" s="93"/>
      <c r="C106" s="18"/>
      <c r="D106" s="18"/>
    </row>
    <row r="107" spans="1:4" s="11" customFormat="1" x14ac:dyDescent="0.25">
      <c r="A107" s="93"/>
      <c r="C107" s="18"/>
      <c r="D107" s="18"/>
    </row>
    <row r="108" spans="1:4" s="11" customFormat="1" x14ac:dyDescent="0.25">
      <c r="A108" s="93"/>
      <c r="C108" s="18"/>
      <c r="D108" s="18"/>
    </row>
    <row r="109" spans="1:4" s="11" customFormat="1" x14ac:dyDescent="0.25">
      <c r="A109" s="93"/>
      <c r="C109" s="18"/>
      <c r="D109" s="18"/>
    </row>
    <row r="110" spans="1:4" s="11" customFormat="1" x14ac:dyDescent="0.25">
      <c r="A110" s="93"/>
      <c r="C110" s="18"/>
      <c r="D110" s="18"/>
    </row>
    <row r="111" spans="1:4" s="11" customFormat="1" x14ac:dyDescent="0.25">
      <c r="A111" s="93"/>
      <c r="C111" s="18"/>
      <c r="D111" s="18"/>
    </row>
    <row r="112" spans="1:4" s="11" customFormat="1" x14ac:dyDescent="0.25">
      <c r="A112" s="93"/>
      <c r="C112" s="18"/>
      <c r="D112" s="18"/>
    </row>
    <row r="113" spans="1:4" s="11" customFormat="1" x14ac:dyDescent="0.25">
      <c r="A113" s="93"/>
      <c r="C113" s="18"/>
      <c r="D113" s="18"/>
    </row>
    <row r="114" spans="1:4" s="11" customFormat="1" x14ac:dyDescent="0.25">
      <c r="A114" s="93"/>
      <c r="C114" s="18"/>
      <c r="D114" s="18"/>
    </row>
    <row r="115" spans="1:4" s="11" customFormat="1" x14ac:dyDescent="0.25">
      <c r="A115" s="93"/>
      <c r="C115" s="18"/>
      <c r="D115" s="18"/>
    </row>
    <row r="116" spans="1:4" s="11" customFormat="1" x14ac:dyDescent="0.25">
      <c r="A116" s="93"/>
      <c r="C116" s="18"/>
      <c r="D116" s="18"/>
    </row>
    <row r="117" spans="1:4" s="11" customFormat="1" x14ac:dyDescent="0.25">
      <c r="A117" s="93"/>
      <c r="C117" s="18"/>
      <c r="D117" s="18"/>
    </row>
    <row r="118" spans="1:4" s="11" customFormat="1" x14ac:dyDescent="0.25">
      <c r="A118" s="93"/>
      <c r="C118" s="18"/>
      <c r="D118" s="18"/>
    </row>
    <row r="119" spans="1:4" s="11" customFormat="1" x14ac:dyDescent="0.25">
      <c r="A119" s="93"/>
      <c r="C119" s="18"/>
      <c r="D119" s="18"/>
    </row>
    <row r="120" spans="1:4" s="11" customFormat="1" x14ac:dyDescent="0.25">
      <c r="A120" s="93"/>
      <c r="C120" s="18"/>
      <c r="D120" s="18"/>
    </row>
    <row r="121" spans="1:4" s="11" customFormat="1" x14ac:dyDescent="0.25">
      <c r="A121" s="93"/>
      <c r="C121" s="18"/>
      <c r="D121" s="18"/>
    </row>
    <row r="122" spans="1:4" s="11" customFormat="1" x14ac:dyDescent="0.25">
      <c r="A122" s="93"/>
      <c r="C122" s="18"/>
      <c r="D122" s="18"/>
    </row>
    <row r="123" spans="1:4" s="11" customFormat="1" x14ac:dyDescent="0.25">
      <c r="A123" s="93"/>
      <c r="C123" s="18"/>
      <c r="D123" s="18"/>
    </row>
    <row r="124" spans="1:4" s="11" customFormat="1" x14ac:dyDescent="0.25">
      <c r="A124" s="93"/>
      <c r="C124" s="18"/>
      <c r="D124" s="18"/>
    </row>
    <row r="125" spans="1:4" s="11" customFormat="1" x14ac:dyDescent="0.25">
      <c r="A125" s="93"/>
      <c r="C125" s="18"/>
      <c r="D125" s="18"/>
    </row>
    <row r="126" spans="1:4" s="11" customFormat="1" x14ac:dyDescent="0.25">
      <c r="A126" s="93"/>
      <c r="C126" s="18"/>
      <c r="D126" s="18"/>
    </row>
    <row r="127" spans="1:4" s="11" customFormat="1" x14ac:dyDescent="0.25">
      <c r="A127" s="93"/>
      <c r="C127" s="18"/>
      <c r="D127" s="18"/>
    </row>
    <row r="128" spans="1:4" s="11" customFormat="1" x14ac:dyDescent="0.25">
      <c r="A128" s="93"/>
      <c r="C128" s="18"/>
      <c r="D128" s="18"/>
    </row>
    <row r="129" spans="1:4" s="11" customFormat="1" x14ac:dyDescent="0.25">
      <c r="A129" s="93"/>
      <c r="C129" s="18"/>
      <c r="D129" s="18"/>
    </row>
    <row r="130" spans="1:4" s="11" customFormat="1" x14ac:dyDescent="0.25">
      <c r="A130" s="93"/>
      <c r="C130" s="18"/>
      <c r="D130" s="18"/>
    </row>
    <row r="131" spans="1:4" s="11" customFormat="1" x14ac:dyDescent="0.25">
      <c r="A131" s="93"/>
      <c r="C131" s="18"/>
      <c r="D131" s="18"/>
    </row>
    <row r="132" spans="1:4" s="11" customFormat="1" x14ac:dyDescent="0.25">
      <c r="A132" s="93"/>
      <c r="C132" s="18"/>
      <c r="D132" s="18"/>
    </row>
    <row r="133" spans="1:4" s="11" customFormat="1" x14ac:dyDescent="0.25">
      <c r="A133" s="93"/>
      <c r="C133" s="18"/>
      <c r="D133" s="18"/>
    </row>
    <row r="134" spans="1:4" s="11" customFormat="1" x14ac:dyDescent="0.25">
      <c r="A134" s="93"/>
      <c r="C134" s="18"/>
      <c r="D134" s="18"/>
    </row>
    <row r="135" spans="1:4" s="11" customFormat="1" x14ac:dyDescent="0.25">
      <c r="A135" s="93"/>
      <c r="C135" s="18"/>
      <c r="D135" s="18"/>
    </row>
    <row r="136" spans="1:4" s="11" customFormat="1" x14ac:dyDescent="0.25">
      <c r="A136" s="93"/>
      <c r="C136" s="18"/>
      <c r="D136" s="18"/>
    </row>
    <row r="137" spans="1:4" s="11" customFormat="1" x14ac:dyDescent="0.25">
      <c r="A137" s="93"/>
      <c r="C137" s="18"/>
      <c r="D137" s="18"/>
    </row>
    <row r="138" spans="1:4" s="11" customFormat="1" x14ac:dyDescent="0.25">
      <c r="A138" s="93"/>
      <c r="C138" s="18"/>
      <c r="D138" s="18"/>
    </row>
    <row r="139" spans="1:4" s="11" customFormat="1" x14ac:dyDescent="0.25">
      <c r="A139" s="93"/>
      <c r="C139" s="18"/>
      <c r="D139" s="18"/>
    </row>
    <row r="140" spans="1:4" s="11" customFormat="1" x14ac:dyDescent="0.25">
      <c r="A140" s="93"/>
      <c r="C140" s="18"/>
      <c r="D140" s="18"/>
    </row>
    <row r="141" spans="1:4" s="11" customFormat="1" x14ac:dyDescent="0.25">
      <c r="A141" s="93"/>
      <c r="C141" s="18"/>
      <c r="D141" s="18"/>
    </row>
    <row r="142" spans="1:4" s="11" customFormat="1" x14ac:dyDescent="0.25">
      <c r="A142" s="93"/>
      <c r="C142" s="18"/>
      <c r="D142" s="18"/>
    </row>
    <row r="143" spans="1:4" s="11" customFormat="1" x14ac:dyDescent="0.25">
      <c r="A143" s="93"/>
      <c r="C143" s="18"/>
      <c r="D143" s="18"/>
    </row>
    <row r="144" spans="1:4" s="11" customFormat="1" x14ac:dyDescent="0.25">
      <c r="A144" s="93"/>
      <c r="C144" s="18"/>
      <c r="D144" s="18"/>
    </row>
    <row r="145" spans="1:4" s="11" customFormat="1" x14ac:dyDescent="0.25">
      <c r="A145" s="93"/>
      <c r="C145" s="18"/>
      <c r="D145" s="18"/>
    </row>
    <row r="146" spans="1:4" s="11" customFormat="1" x14ac:dyDescent="0.25">
      <c r="A146" s="93"/>
      <c r="C146" s="18"/>
      <c r="D146" s="18"/>
    </row>
    <row r="147" spans="1:4" s="11" customFormat="1" x14ac:dyDescent="0.25">
      <c r="A147" s="93"/>
      <c r="C147" s="18"/>
      <c r="D147" s="18"/>
    </row>
    <row r="148" spans="1:4" s="11" customFormat="1" x14ac:dyDescent="0.25">
      <c r="A148" s="93"/>
      <c r="C148" s="18"/>
      <c r="D148" s="18"/>
    </row>
    <row r="149" spans="1:4" s="11" customFormat="1" x14ac:dyDescent="0.25">
      <c r="A149" s="93"/>
      <c r="C149" s="18"/>
      <c r="D149" s="18"/>
    </row>
    <row r="150" spans="1:4" s="11" customFormat="1" x14ac:dyDescent="0.25">
      <c r="A150" s="93"/>
      <c r="C150" s="18"/>
      <c r="D150" s="18"/>
    </row>
    <row r="151" spans="1:4" s="11" customFormat="1" x14ac:dyDescent="0.25">
      <c r="A151" s="93"/>
      <c r="C151" s="18"/>
      <c r="D151" s="18"/>
    </row>
    <row r="152" spans="1:4" s="11" customFormat="1" x14ac:dyDescent="0.25">
      <c r="A152" s="93"/>
      <c r="C152" s="18"/>
      <c r="D152" s="18"/>
    </row>
    <row r="153" spans="1:4" s="11" customFormat="1" x14ac:dyDescent="0.25">
      <c r="A153" s="93"/>
      <c r="C153" s="18"/>
      <c r="D153" s="18"/>
    </row>
    <row r="154" spans="1:4" s="11" customFormat="1" x14ac:dyDescent="0.25">
      <c r="A154" s="93"/>
      <c r="C154" s="18"/>
      <c r="D154" s="18"/>
    </row>
    <row r="155" spans="1:4" s="11" customFormat="1" x14ac:dyDescent="0.25">
      <c r="A155" s="93"/>
      <c r="C155" s="18"/>
      <c r="D155" s="18"/>
    </row>
    <row r="156" spans="1:4" s="11" customFormat="1" x14ac:dyDescent="0.25">
      <c r="A156" s="93"/>
      <c r="C156" s="18"/>
      <c r="D156" s="18"/>
    </row>
    <row r="157" spans="1:4" s="11" customFormat="1" x14ac:dyDescent="0.25">
      <c r="A157" s="93"/>
      <c r="C157" s="18"/>
      <c r="D157" s="18"/>
    </row>
    <row r="158" spans="1:4" s="11" customFormat="1" x14ac:dyDescent="0.25">
      <c r="A158" s="93"/>
      <c r="C158" s="18"/>
      <c r="D158" s="18"/>
    </row>
    <row r="159" spans="1:4" s="11" customFormat="1" x14ac:dyDescent="0.25">
      <c r="A159" s="93"/>
      <c r="C159" s="18"/>
      <c r="D159" s="18"/>
    </row>
    <row r="160" spans="1:4" s="11" customFormat="1" x14ac:dyDescent="0.25">
      <c r="A160" s="93"/>
      <c r="C160" s="18"/>
      <c r="D160" s="18"/>
    </row>
    <row r="161" spans="1:4" s="11" customFormat="1" x14ac:dyDescent="0.25">
      <c r="A161" s="93"/>
      <c r="C161" s="18"/>
      <c r="D161" s="18"/>
    </row>
    <row r="162" spans="1:4" s="11" customFormat="1" x14ac:dyDescent="0.25">
      <c r="A162" s="93"/>
      <c r="C162" s="18"/>
      <c r="D162" s="18"/>
    </row>
    <row r="163" spans="1:4" s="11" customFormat="1" x14ac:dyDescent="0.25">
      <c r="A163" s="93"/>
      <c r="C163" s="18"/>
      <c r="D163" s="18"/>
    </row>
    <row r="164" spans="1:4" s="11" customFormat="1" x14ac:dyDescent="0.25">
      <c r="A164" s="93"/>
      <c r="C164" s="18"/>
      <c r="D164" s="18"/>
    </row>
    <row r="165" spans="1:4" s="11" customFormat="1" x14ac:dyDescent="0.25">
      <c r="A165" s="93"/>
      <c r="C165" s="18"/>
      <c r="D165" s="18"/>
    </row>
    <row r="166" spans="1:4" s="11" customFormat="1" x14ac:dyDescent="0.25">
      <c r="A166" s="93"/>
      <c r="C166" s="18"/>
      <c r="D166" s="18"/>
    </row>
    <row r="167" spans="1:4" s="11" customFormat="1" x14ac:dyDescent="0.25">
      <c r="A167" s="93"/>
      <c r="C167" s="18"/>
      <c r="D167" s="18"/>
    </row>
    <row r="168" spans="1:4" s="11" customFormat="1" x14ac:dyDescent="0.25">
      <c r="A168" s="93"/>
      <c r="C168" s="18"/>
      <c r="D168" s="18"/>
    </row>
    <row r="169" spans="1:4" s="11" customFormat="1" x14ac:dyDescent="0.25">
      <c r="A169" s="93"/>
      <c r="C169" s="18"/>
      <c r="D169" s="18"/>
    </row>
    <row r="170" spans="1:4" s="11" customFormat="1" x14ac:dyDescent="0.25">
      <c r="A170" s="93"/>
      <c r="C170" s="18"/>
      <c r="D170" s="18"/>
    </row>
    <row r="171" spans="1:4" s="11" customFormat="1" x14ac:dyDescent="0.25">
      <c r="A171" s="93"/>
      <c r="C171" s="18"/>
      <c r="D171" s="18"/>
    </row>
    <row r="172" spans="1:4" s="11" customFormat="1" x14ac:dyDescent="0.25">
      <c r="A172" s="93"/>
      <c r="C172" s="18"/>
      <c r="D172" s="18"/>
    </row>
    <row r="173" spans="1:4" s="11" customFormat="1" x14ac:dyDescent="0.25">
      <c r="A173" s="93"/>
      <c r="C173" s="18"/>
      <c r="D173" s="18"/>
    </row>
    <row r="174" spans="1:4" s="11" customFormat="1" x14ac:dyDescent="0.25">
      <c r="A174" s="93"/>
      <c r="C174" s="18"/>
      <c r="D174" s="18"/>
    </row>
    <row r="175" spans="1:4" s="11" customFormat="1" x14ac:dyDescent="0.25">
      <c r="A175" s="93"/>
      <c r="C175" s="18"/>
      <c r="D175" s="18"/>
    </row>
    <row r="176" spans="1:4" s="11" customFormat="1" x14ac:dyDescent="0.25">
      <c r="A176" s="93"/>
      <c r="C176" s="18"/>
      <c r="D176" s="18"/>
    </row>
    <row r="177" spans="1:4" s="11" customFormat="1" x14ac:dyDescent="0.25">
      <c r="A177" s="93"/>
      <c r="C177" s="18"/>
      <c r="D177" s="18"/>
    </row>
    <row r="178" spans="1:4" s="11" customFormat="1" x14ac:dyDescent="0.25">
      <c r="A178" s="93"/>
      <c r="C178" s="18"/>
      <c r="D178" s="18"/>
    </row>
    <row r="179" spans="1:4" s="11" customFormat="1" x14ac:dyDescent="0.25">
      <c r="A179" s="93"/>
      <c r="C179" s="18"/>
      <c r="D179" s="18"/>
    </row>
    <row r="180" spans="1:4" s="11" customFormat="1" x14ac:dyDescent="0.25">
      <c r="A180" s="93"/>
      <c r="C180" s="18"/>
      <c r="D180" s="18"/>
    </row>
    <row r="181" spans="1:4" s="11" customFormat="1" x14ac:dyDescent="0.25">
      <c r="A181" s="93"/>
      <c r="C181" s="18"/>
      <c r="D181" s="18"/>
    </row>
    <row r="182" spans="1:4" s="11" customFormat="1" x14ac:dyDescent="0.25">
      <c r="A182" s="93"/>
      <c r="C182" s="18"/>
      <c r="D182" s="18"/>
    </row>
    <row r="183" spans="1:4" s="11" customFormat="1" x14ac:dyDescent="0.25">
      <c r="A183" s="93"/>
      <c r="C183" s="18"/>
      <c r="D183" s="18"/>
    </row>
    <row r="184" spans="1:4" s="11" customFormat="1" x14ac:dyDescent="0.25">
      <c r="A184" s="93"/>
      <c r="C184" s="18"/>
      <c r="D184" s="18"/>
    </row>
    <row r="185" spans="1:4" s="11" customFormat="1" x14ac:dyDescent="0.25">
      <c r="A185" s="93"/>
      <c r="C185" s="18"/>
      <c r="D185" s="18"/>
    </row>
    <row r="186" spans="1:4" s="11" customFormat="1" x14ac:dyDescent="0.25">
      <c r="A186" s="93"/>
      <c r="C186" s="18"/>
      <c r="D186" s="18"/>
    </row>
    <row r="187" spans="1:4" s="11" customFormat="1" x14ac:dyDescent="0.25">
      <c r="A187" s="93"/>
      <c r="C187" s="18"/>
      <c r="D187" s="18"/>
    </row>
    <row r="188" spans="1:4" s="11" customFormat="1" x14ac:dyDescent="0.25">
      <c r="A188" s="93"/>
      <c r="C188" s="18"/>
      <c r="D188" s="18"/>
    </row>
    <row r="189" spans="1:4" s="11" customFormat="1" x14ac:dyDescent="0.25">
      <c r="A189" s="93"/>
      <c r="C189" s="18"/>
      <c r="D189" s="18"/>
    </row>
    <row r="190" spans="1:4" s="11" customFormat="1" x14ac:dyDescent="0.25">
      <c r="A190" s="93"/>
      <c r="C190" s="18"/>
      <c r="D190" s="18"/>
    </row>
    <row r="191" spans="1:4" s="11" customFormat="1" x14ac:dyDescent="0.25">
      <c r="A191" s="93"/>
      <c r="C191" s="18"/>
      <c r="D191" s="18"/>
    </row>
    <row r="192" spans="1:4" s="11" customFormat="1" x14ac:dyDescent="0.25">
      <c r="A192" s="93"/>
      <c r="C192" s="18"/>
      <c r="D192" s="18"/>
    </row>
    <row r="193" spans="1:4" s="11" customFormat="1" x14ac:dyDescent="0.25">
      <c r="A193" s="93"/>
      <c r="C193" s="18"/>
      <c r="D193" s="18"/>
    </row>
    <row r="194" spans="1:4" s="11" customFormat="1" x14ac:dyDescent="0.25">
      <c r="A194" s="93"/>
      <c r="C194" s="18"/>
      <c r="D194" s="18"/>
    </row>
    <row r="195" spans="1:4" s="11" customFormat="1" x14ac:dyDescent="0.25">
      <c r="A195" s="93"/>
      <c r="C195" s="18"/>
      <c r="D195" s="18"/>
    </row>
    <row r="196" spans="1:4" s="11" customFormat="1" x14ac:dyDescent="0.25">
      <c r="A196" s="93"/>
      <c r="C196" s="18"/>
      <c r="D196" s="18"/>
    </row>
    <row r="197" spans="1:4" s="11" customFormat="1" x14ac:dyDescent="0.25">
      <c r="A197" s="93"/>
      <c r="C197" s="18"/>
      <c r="D197" s="18"/>
    </row>
    <row r="198" spans="1:4" s="11" customFormat="1" x14ac:dyDescent="0.25">
      <c r="A198" s="93"/>
      <c r="C198" s="18"/>
      <c r="D198" s="18"/>
    </row>
    <row r="199" spans="1:4" s="11" customFormat="1" x14ac:dyDescent="0.25">
      <c r="A199" s="93"/>
      <c r="C199" s="18"/>
      <c r="D199" s="18"/>
    </row>
    <row r="200" spans="1:4" s="11" customFormat="1" x14ac:dyDescent="0.25">
      <c r="A200" s="93"/>
      <c r="C200" s="18"/>
      <c r="D200" s="18"/>
    </row>
    <row r="201" spans="1:4" s="11" customFormat="1" x14ac:dyDescent="0.25">
      <c r="A201" s="93"/>
      <c r="C201" s="18"/>
      <c r="D201" s="18"/>
    </row>
    <row r="202" spans="1:4" s="11" customFormat="1" x14ac:dyDescent="0.25">
      <c r="A202" s="93"/>
      <c r="C202" s="18"/>
      <c r="D202" s="18"/>
    </row>
    <row r="203" spans="1:4" s="11" customFormat="1" x14ac:dyDescent="0.25">
      <c r="A203" s="93"/>
      <c r="C203" s="18"/>
      <c r="D203" s="18"/>
    </row>
    <row r="204" spans="1:4" s="11" customFormat="1" x14ac:dyDescent="0.25">
      <c r="A204" s="93"/>
      <c r="C204" s="18"/>
      <c r="D204" s="18"/>
    </row>
    <row r="205" spans="1:4" s="11" customFormat="1" x14ac:dyDescent="0.25">
      <c r="A205" s="93"/>
      <c r="C205" s="18"/>
      <c r="D205" s="18"/>
    </row>
    <row r="206" spans="1:4" s="11" customFormat="1" x14ac:dyDescent="0.25">
      <c r="A206" s="93"/>
      <c r="C206" s="18"/>
      <c r="D206" s="18"/>
    </row>
    <row r="207" spans="1:4" s="11" customFormat="1" x14ac:dyDescent="0.25">
      <c r="A207" s="93"/>
      <c r="C207" s="18"/>
      <c r="D207" s="18"/>
    </row>
    <row r="208" spans="1:4" s="11" customFormat="1" x14ac:dyDescent="0.25">
      <c r="A208" s="93"/>
      <c r="C208" s="18"/>
      <c r="D208" s="18"/>
    </row>
    <row r="209" spans="1:4" s="11" customFormat="1" x14ac:dyDescent="0.25">
      <c r="A209" s="93"/>
      <c r="C209" s="18"/>
      <c r="D209" s="18"/>
    </row>
    <row r="210" spans="1:4" s="11" customFormat="1" x14ac:dyDescent="0.25">
      <c r="A210" s="93"/>
      <c r="C210" s="18"/>
      <c r="D210" s="18"/>
    </row>
    <row r="211" spans="1:4" s="11" customFormat="1" x14ac:dyDescent="0.25">
      <c r="A211" s="93"/>
      <c r="C211" s="18"/>
      <c r="D211" s="18"/>
    </row>
    <row r="212" spans="1:4" s="11" customFormat="1" x14ac:dyDescent="0.25">
      <c r="A212" s="93"/>
      <c r="C212" s="18"/>
      <c r="D212" s="18"/>
    </row>
    <row r="213" spans="1:4" s="11" customFormat="1" x14ac:dyDescent="0.25">
      <c r="A213" s="93"/>
      <c r="C213" s="18"/>
      <c r="D213" s="18"/>
    </row>
    <row r="214" spans="1:4" s="11" customFormat="1" x14ac:dyDescent="0.25">
      <c r="A214" s="93"/>
      <c r="C214" s="18"/>
      <c r="D214" s="18"/>
    </row>
    <row r="215" spans="1:4" s="11" customFormat="1" x14ac:dyDescent="0.25">
      <c r="A215" s="93"/>
      <c r="C215" s="18"/>
      <c r="D215" s="18"/>
    </row>
    <row r="216" spans="1:4" s="11" customFormat="1" x14ac:dyDescent="0.25">
      <c r="A216" s="93"/>
      <c r="C216" s="18"/>
      <c r="D216" s="18"/>
    </row>
    <row r="217" spans="1:4" s="11" customFormat="1" x14ac:dyDescent="0.25">
      <c r="A217" s="93"/>
      <c r="C217" s="18"/>
      <c r="D217" s="18"/>
    </row>
    <row r="218" spans="1:4" s="11" customFormat="1" x14ac:dyDescent="0.25">
      <c r="A218" s="93"/>
      <c r="C218" s="18"/>
      <c r="D218" s="18"/>
    </row>
    <row r="219" spans="1:4" s="11" customFormat="1" x14ac:dyDescent="0.25">
      <c r="A219" s="93"/>
      <c r="C219" s="18"/>
      <c r="D219" s="18"/>
    </row>
    <row r="220" spans="1:4" s="11" customFormat="1" x14ac:dyDescent="0.25">
      <c r="A220" s="93"/>
      <c r="C220" s="18"/>
      <c r="D220" s="18"/>
    </row>
    <row r="221" spans="1:4" s="11" customFormat="1" x14ac:dyDescent="0.25">
      <c r="A221" s="93"/>
      <c r="C221" s="18"/>
      <c r="D221" s="18"/>
    </row>
    <row r="222" spans="1:4" s="11" customFormat="1" x14ac:dyDescent="0.25">
      <c r="A222" s="93"/>
      <c r="C222" s="18"/>
      <c r="D222" s="18"/>
    </row>
    <row r="223" spans="1:4" s="11" customFormat="1" x14ac:dyDescent="0.25">
      <c r="A223" s="93"/>
      <c r="C223" s="18"/>
      <c r="D223" s="18"/>
    </row>
    <row r="224" spans="1:4" s="11" customFormat="1" x14ac:dyDescent="0.25">
      <c r="A224" s="93"/>
      <c r="C224" s="18"/>
      <c r="D224" s="18"/>
    </row>
    <row r="225" spans="1:4" s="11" customFormat="1" x14ac:dyDescent="0.25">
      <c r="A225" s="93"/>
      <c r="C225" s="18"/>
      <c r="D225" s="18"/>
    </row>
    <row r="226" spans="1:4" s="11" customFormat="1" x14ac:dyDescent="0.25">
      <c r="A226" s="93"/>
      <c r="C226" s="18"/>
      <c r="D226" s="18"/>
    </row>
    <row r="227" spans="1:4" s="11" customFormat="1" x14ac:dyDescent="0.25">
      <c r="A227" s="93"/>
      <c r="C227" s="18"/>
      <c r="D227" s="18"/>
    </row>
    <row r="228" spans="1:4" s="11" customFormat="1" x14ac:dyDescent="0.25">
      <c r="A228" s="93"/>
      <c r="C228" s="18"/>
      <c r="D228" s="18"/>
    </row>
    <row r="229" spans="1:4" s="11" customFormat="1" x14ac:dyDescent="0.25">
      <c r="A229" s="93"/>
      <c r="C229" s="18"/>
      <c r="D229" s="18"/>
    </row>
    <row r="230" spans="1:4" s="11" customFormat="1" x14ac:dyDescent="0.25">
      <c r="A230" s="93"/>
      <c r="C230" s="18"/>
      <c r="D230" s="18"/>
    </row>
    <row r="231" spans="1:4" s="11" customFormat="1" x14ac:dyDescent="0.25">
      <c r="A231" s="93"/>
      <c r="C231" s="18"/>
      <c r="D231" s="18"/>
    </row>
    <row r="232" spans="1:4" s="11" customFormat="1" x14ac:dyDescent="0.25">
      <c r="A232" s="93"/>
      <c r="C232" s="18"/>
      <c r="D232" s="18"/>
    </row>
    <row r="233" spans="1:4" s="11" customFormat="1" x14ac:dyDescent="0.25">
      <c r="A233" s="93"/>
      <c r="C233" s="18"/>
      <c r="D233" s="18"/>
    </row>
    <row r="234" spans="1:4" s="11" customFormat="1" x14ac:dyDescent="0.25">
      <c r="A234" s="93"/>
      <c r="C234" s="18"/>
      <c r="D234" s="18"/>
    </row>
    <row r="235" spans="1:4" s="11" customFormat="1" x14ac:dyDescent="0.25">
      <c r="A235" s="93"/>
      <c r="C235" s="18"/>
      <c r="D235" s="18"/>
    </row>
    <row r="236" spans="1:4" s="11" customFormat="1" x14ac:dyDescent="0.25">
      <c r="A236" s="93"/>
      <c r="C236" s="18"/>
      <c r="D236" s="18"/>
    </row>
    <row r="237" spans="1:4" s="11" customFormat="1" x14ac:dyDescent="0.25">
      <c r="A237" s="93"/>
      <c r="C237" s="18"/>
      <c r="D237" s="18"/>
    </row>
    <row r="238" spans="1:4" s="11" customFormat="1" x14ac:dyDescent="0.25">
      <c r="A238" s="93"/>
      <c r="C238" s="18"/>
      <c r="D238" s="18"/>
    </row>
    <row r="239" spans="1:4" s="11" customFormat="1" x14ac:dyDescent="0.25">
      <c r="A239" s="93"/>
      <c r="C239" s="18"/>
      <c r="D239" s="18"/>
    </row>
    <row r="240" spans="1:4" s="11" customFormat="1" x14ac:dyDescent="0.25">
      <c r="A240" s="93"/>
      <c r="C240" s="18"/>
      <c r="D240" s="18"/>
    </row>
    <row r="241" spans="1:4" s="11" customFormat="1" x14ac:dyDescent="0.25">
      <c r="A241" s="93"/>
      <c r="C241" s="18"/>
      <c r="D241" s="18"/>
    </row>
    <row r="242" spans="1:4" s="11" customFormat="1" x14ac:dyDescent="0.25">
      <c r="A242" s="93"/>
      <c r="C242" s="18"/>
      <c r="D242" s="18"/>
    </row>
    <row r="243" spans="1:4" s="11" customFormat="1" x14ac:dyDescent="0.25">
      <c r="A243" s="93"/>
      <c r="C243" s="18"/>
      <c r="D243" s="18"/>
    </row>
    <row r="244" spans="1:4" s="11" customFormat="1" x14ac:dyDescent="0.25">
      <c r="A244" s="93"/>
      <c r="C244" s="18"/>
      <c r="D244" s="18"/>
    </row>
    <row r="245" spans="1:4" s="11" customFormat="1" x14ac:dyDescent="0.25">
      <c r="A245" s="93"/>
      <c r="C245" s="18"/>
      <c r="D245" s="18"/>
    </row>
    <row r="246" spans="1:4" s="11" customFormat="1" x14ac:dyDescent="0.25">
      <c r="A246" s="93"/>
      <c r="C246" s="18"/>
      <c r="D246" s="18"/>
    </row>
    <row r="247" spans="1:4" s="11" customFormat="1" x14ac:dyDescent="0.25">
      <c r="A247" s="93"/>
      <c r="C247" s="18"/>
      <c r="D247" s="18"/>
    </row>
    <row r="248" spans="1:4" s="11" customFormat="1" x14ac:dyDescent="0.25">
      <c r="A248" s="93"/>
      <c r="C248" s="18"/>
      <c r="D248" s="18"/>
    </row>
    <row r="249" spans="1:4" s="11" customFormat="1" x14ac:dyDescent="0.25">
      <c r="A249" s="93"/>
      <c r="C249" s="18"/>
      <c r="D249" s="18"/>
    </row>
    <row r="250" spans="1:4" s="11" customFormat="1" x14ac:dyDescent="0.25">
      <c r="A250" s="93"/>
      <c r="C250" s="18"/>
      <c r="D250" s="18"/>
    </row>
    <row r="251" spans="1:4" s="11" customFormat="1" x14ac:dyDescent="0.25">
      <c r="A251" s="93"/>
      <c r="C251" s="18"/>
      <c r="D251" s="18"/>
    </row>
    <row r="252" spans="1:4" s="11" customFormat="1" x14ac:dyDescent="0.25">
      <c r="A252" s="93"/>
      <c r="C252" s="18"/>
      <c r="D252" s="18"/>
    </row>
    <row r="253" spans="1:4" s="11" customFormat="1" x14ac:dyDescent="0.25">
      <c r="A253" s="93"/>
      <c r="C253" s="18"/>
      <c r="D253" s="18"/>
    </row>
    <row r="254" spans="1:4" s="11" customFormat="1" x14ac:dyDescent="0.25">
      <c r="A254" s="93"/>
      <c r="C254" s="18"/>
      <c r="D254" s="18"/>
    </row>
    <row r="255" spans="1:4" s="11" customFormat="1" x14ac:dyDescent="0.25">
      <c r="A255" s="93"/>
      <c r="C255" s="18"/>
      <c r="D255" s="18"/>
    </row>
    <row r="256" spans="1:4" s="11" customFormat="1" x14ac:dyDescent="0.25">
      <c r="A256" s="93"/>
      <c r="C256" s="18"/>
      <c r="D256" s="18"/>
    </row>
    <row r="257" spans="1:4" s="11" customFormat="1" x14ac:dyDescent="0.25">
      <c r="A257" s="93"/>
      <c r="C257" s="18"/>
      <c r="D257" s="18"/>
    </row>
    <row r="258" spans="1:4" s="11" customFormat="1" x14ac:dyDescent="0.25">
      <c r="A258" s="93"/>
      <c r="C258" s="18"/>
      <c r="D258" s="18"/>
    </row>
    <row r="259" spans="1:4" s="11" customFormat="1" x14ac:dyDescent="0.25">
      <c r="A259" s="93"/>
      <c r="C259" s="18"/>
      <c r="D259" s="18"/>
    </row>
    <row r="260" spans="1:4" s="11" customFormat="1" x14ac:dyDescent="0.25">
      <c r="A260" s="93"/>
      <c r="C260" s="18"/>
      <c r="D260" s="18"/>
    </row>
    <row r="261" spans="1:4" s="11" customFormat="1" x14ac:dyDescent="0.25">
      <c r="A261" s="93"/>
      <c r="C261" s="18"/>
      <c r="D261" s="18"/>
    </row>
    <row r="262" spans="1:4" s="11" customFormat="1" x14ac:dyDescent="0.25">
      <c r="A262" s="93"/>
      <c r="C262" s="18"/>
      <c r="D262" s="18"/>
    </row>
    <row r="263" spans="1:4" s="11" customFormat="1" x14ac:dyDescent="0.25">
      <c r="A263" s="93"/>
      <c r="C263" s="18"/>
      <c r="D263" s="18"/>
    </row>
    <row r="264" spans="1:4" s="11" customFormat="1" x14ac:dyDescent="0.25">
      <c r="A264" s="93"/>
      <c r="C264" s="18"/>
      <c r="D264" s="18"/>
    </row>
    <row r="265" spans="1:4" s="11" customFormat="1" x14ac:dyDescent="0.25">
      <c r="A265" s="93"/>
      <c r="C265" s="18"/>
      <c r="D265" s="18"/>
    </row>
    <row r="266" spans="1:4" s="11" customFormat="1" x14ac:dyDescent="0.25">
      <c r="A266" s="93"/>
      <c r="C266" s="18"/>
      <c r="D266" s="18"/>
    </row>
    <row r="267" spans="1:4" s="11" customFormat="1" x14ac:dyDescent="0.25">
      <c r="A267" s="93"/>
      <c r="C267" s="18"/>
      <c r="D267" s="18"/>
    </row>
    <row r="268" spans="1:4" s="11" customFormat="1" x14ac:dyDescent="0.25">
      <c r="A268" s="93"/>
      <c r="C268" s="18"/>
      <c r="D268" s="18"/>
    </row>
    <row r="269" spans="1:4" s="11" customFormat="1" x14ac:dyDescent="0.25">
      <c r="A269" s="93"/>
      <c r="C269" s="18"/>
      <c r="D269" s="18"/>
    </row>
    <row r="270" spans="1:4" s="11" customFormat="1" x14ac:dyDescent="0.25">
      <c r="A270" s="93"/>
      <c r="C270" s="18"/>
      <c r="D270" s="18"/>
    </row>
    <row r="271" spans="1:4" s="11" customFormat="1" x14ac:dyDescent="0.25">
      <c r="A271" s="93"/>
      <c r="C271" s="18"/>
      <c r="D271" s="18"/>
    </row>
    <row r="272" spans="1:4" s="11" customFormat="1" x14ac:dyDescent="0.25">
      <c r="A272" s="93"/>
      <c r="C272" s="18"/>
      <c r="D272" s="18"/>
    </row>
    <row r="273" spans="1:4" s="11" customFormat="1" x14ac:dyDescent="0.25">
      <c r="A273" s="93"/>
      <c r="C273" s="18"/>
      <c r="D273" s="18"/>
    </row>
    <row r="274" spans="1:4" s="11" customFormat="1" x14ac:dyDescent="0.25">
      <c r="A274" s="93"/>
      <c r="C274" s="18"/>
      <c r="D274" s="18"/>
    </row>
    <row r="275" spans="1:4" s="11" customFormat="1" x14ac:dyDescent="0.25">
      <c r="A275" s="93"/>
      <c r="C275" s="18"/>
      <c r="D275" s="18"/>
    </row>
    <row r="276" spans="1:4" s="11" customFormat="1" x14ac:dyDescent="0.25">
      <c r="A276" s="93"/>
      <c r="C276" s="18"/>
      <c r="D276" s="18"/>
    </row>
    <row r="277" spans="1:4" s="11" customFormat="1" x14ac:dyDescent="0.25">
      <c r="A277" s="93"/>
      <c r="C277" s="18"/>
      <c r="D277" s="18"/>
    </row>
    <row r="278" spans="1:4" s="11" customFormat="1" x14ac:dyDescent="0.25">
      <c r="A278" s="93"/>
      <c r="C278" s="18"/>
      <c r="D278" s="18"/>
    </row>
    <row r="279" spans="1:4" s="11" customFormat="1" x14ac:dyDescent="0.25">
      <c r="A279" s="93"/>
      <c r="C279" s="18"/>
      <c r="D279" s="18"/>
    </row>
    <row r="280" spans="1:4" s="11" customFormat="1" x14ac:dyDescent="0.25">
      <c r="A280" s="93"/>
      <c r="C280" s="18"/>
      <c r="D280" s="18"/>
    </row>
    <row r="281" spans="1:4" s="11" customFormat="1" x14ac:dyDescent="0.25">
      <c r="A281" s="93"/>
      <c r="C281" s="18"/>
      <c r="D281" s="18"/>
    </row>
    <row r="282" spans="1:4" s="11" customFormat="1" x14ac:dyDescent="0.25">
      <c r="A282" s="93"/>
      <c r="C282" s="18"/>
      <c r="D282" s="18"/>
    </row>
    <row r="283" spans="1:4" s="11" customFormat="1" x14ac:dyDescent="0.25">
      <c r="A283" s="93"/>
      <c r="C283" s="18"/>
      <c r="D283" s="18"/>
    </row>
    <row r="284" spans="1:4" s="11" customFormat="1" x14ac:dyDescent="0.25">
      <c r="A284" s="93"/>
      <c r="C284" s="18"/>
      <c r="D284" s="18"/>
    </row>
    <row r="285" spans="1:4" s="11" customFormat="1" x14ac:dyDescent="0.25">
      <c r="A285" s="93"/>
      <c r="C285" s="18"/>
      <c r="D285" s="18"/>
    </row>
    <row r="286" spans="1:4" s="11" customFormat="1" x14ac:dyDescent="0.25">
      <c r="A286" s="93"/>
      <c r="C286" s="18"/>
      <c r="D286" s="18"/>
    </row>
    <row r="287" spans="1:4" s="11" customFormat="1" x14ac:dyDescent="0.25">
      <c r="A287" s="93"/>
      <c r="C287" s="18"/>
      <c r="D287" s="18"/>
    </row>
    <row r="288" spans="1:4" s="11" customFormat="1" x14ac:dyDescent="0.25">
      <c r="A288" s="93"/>
      <c r="C288" s="18"/>
      <c r="D288" s="18"/>
    </row>
    <row r="289" spans="1:4" s="11" customFormat="1" x14ac:dyDescent="0.25">
      <c r="A289" s="93"/>
      <c r="C289" s="18"/>
      <c r="D289" s="18"/>
    </row>
    <row r="290" spans="1:4" s="11" customFormat="1" x14ac:dyDescent="0.25">
      <c r="A290" s="93"/>
      <c r="C290" s="18"/>
      <c r="D290" s="18"/>
    </row>
    <row r="291" spans="1:4" s="11" customFormat="1" x14ac:dyDescent="0.25">
      <c r="A291" s="93"/>
      <c r="C291" s="18"/>
      <c r="D291" s="18"/>
    </row>
    <row r="292" spans="1:4" s="11" customFormat="1" x14ac:dyDescent="0.25">
      <c r="A292" s="93"/>
      <c r="C292" s="18"/>
      <c r="D292" s="18"/>
    </row>
    <row r="293" spans="1:4" s="11" customFormat="1" x14ac:dyDescent="0.25">
      <c r="A293" s="93"/>
      <c r="C293" s="18"/>
      <c r="D293" s="18"/>
    </row>
    <row r="294" spans="1:4" s="11" customFormat="1" x14ac:dyDescent="0.25">
      <c r="A294" s="93"/>
      <c r="C294" s="18"/>
      <c r="D294" s="18"/>
    </row>
    <row r="295" spans="1:4" s="11" customFormat="1" x14ac:dyDescent="0.25">
      <c r="A295" s="93"/>
      <c r="C295" s="18"/>
      <c r="D295" s="18"/>
    </row>
    <row r="296" spans="1:4" s="11" customFormat="1" x14ac:dyDescent="0.25">
      <c r="A296" s="93"/>
      <c r="C296" s="18"/>
      <c r="D296" s="18"/>
    </row>
    <row r="297" spans="1:4" s="11" customFormat="1" x14ac:dyDescent="0.25">
      <c r="A297" s="93"/>
      <c r="C297" s="18"/>
      <c r="D297" s="18"/>
    </row>
    <row r="298" spans="1:4" s="11" customFormat="1" x14ac:dyDescent="0.25">
      <c r="A298" s="93"/>
      <c r="C298" s="18"/>
      <c r="D298" s="18"/>
    </row>
    <row r="299" spans="1:4" s="11" customFormat="1" x14ac:dyDescent="0.25">
      <c r="A299" s="93"/>
      <c r="C299" s="18"/>
      <c r="D299" s="18"/>
    </row>
    <row r="300" spans="1:4" s="11" customFormat="1" x14ac:dyDescent="0.25">
      <c r="A300" s="93"/>
      <c r="C300" s="18"/>
      <c r="D300" s="18"/>
    </row>
    <row r="301" spans="1:4" s="11" customFormat="1" x14ac:dyDescent="0.25">
      <c r="A301" s="93"/>
      <c r="C301" s="18"/>
      <c r="D301" s="18"/>
    </row>
    <row r="302" spans="1:4" s="11" customFormat="1" x14ac:dyDescent="0.25">
      <c r="A302" s="93"/>
      <c r="C302" s="18"/>
      <c r="D302" s="18"/>
    </row>
    <row r="303" spans="1:4" s="11" customFormat="1" x14ac:dyDescent="0.25">
      <c r="A303" s="93"/>
      <c r="C303" s="18"/>
      <c r="D303" s="18"/>
    </row>
    <row r="304" spans="1:4" s="11" customFormat="1" x14ac:dyDescent="0.25">
      <c r="A304" s="93"/>
      <c r="C304" s="18"/>
      <c r="D304" s="18"/>
    </row>
    <row r="305" spans="1:4" s="11" customFormat="1" x14ac:dyDescent="0.25">
      <c r="A305" s="93"/>
      <c r="C305" s="18"/>
      <c r="D305" s="18"/>
    </row>
    <row r="306" spans="1:4" s="11" customFormat="1" x14ac:dyDescent="0.25">
      <c r="A306" s="93"/>
      <c r="C306" s="18"/>
      <c r="D306" s="18"/>
    </row>
    <row r="307" spans="1:4" s="11" customFormat="1" x14ac:dyDescent="0.25">
      <c r="A307" s="93"/>
      <c r="C307" s="18"/>
      <c r="D307" s="18"/>
    </row>
    <row r="308" spans="1:4" s="11" customFormat="1" x14ac:dyDescent="0.25">
      <c r="A308" s="93"/>
      <c r="C308" s="18"/>
      <c r="D308" s="18"/>
    </row>
    <row r="309" spans="1:4" s="11" customFormat="1" x14ac:dyDescent="0.25">
      <c r="A309" s="93"/>
      <c r="C309" s="18"/>
      <c r="D309" s="18"/>
    </row>
    <row r="310" spans="1:4" s="11" customFormat="1" x14ac:dyDescent="0.25">
      <c r="A310" s="93"/>
      <c r="C310" s="18"/>
      <c r="D310" s="18"/>
    </row>
    <row r="311" spans="1:4" s="11" customFormat="1" x14ac:dyDescent="0.25">
      <c r="A311" s="93"/>
      <c r="C311" s="18"/>
      <c r="D311" s="18"/>
    </row>
    <row r="312" spans="1:4" s="11" customFormat="1" x14ac:dyDescent="0.25">
      <c r="A312" s="93"/>
      <c r="C312" s="18"/>
      <c r="D312" s="18"/>
    </row>
    <row r="313" spans="1:4" s="11" customFormat="1" x14ac:dyDescent="0.25">
      <c r="A313" s="93"/>
      <c r="C313" s="18"/>
      <c r="D313" s="18"/>
    </row>
    <row r="314" spans="1:4" s="11" customFormat="1" x14ac:dyDescent="0.25">
      <c r="A314" s="93"/>
      <c r="C314" s="18"/>
      <c r="D314" s="18"/>
    </row>
    <row r="315" spans="1:4" s="11" customFormat="1" x14ac:dyDescent="0.25">
      <c r="A315" s="93"/>
      <c r="C315" s="18"/>
      <c r="D315" s="18"/>
    </row>
    <row r="316" spans="1:4" s="11" customFormat="1" x14ac:dyDescent="0.25">
      <c r="A316" s="93"/>
      <c r="C316" s="18"/>
      <c r="D316" s="18"/>
    </row>
    <row r="317" spans="1:4" s="11" customFormat="1" x14ac:dyDescent="0.25">
      <c r="A317" s="93"/>
      <c r="C317" s="18"/>
      <c r="D317" s="18"/>
    </row>
    <row r="318" spans="1:4" s="11" customFormat="1" x14ac:dyDescent="0.25">
      <c r="A318" s="93"/>
      <c r="C318" s="18"/>
      <c r="D318" s="18"/>
    </row>
    <row r="319" spans="1:4" s="11" customFormat="1" x14ac:dyDescent="0.25">
      <c r="A319" s="93"/>
      <c r="C319" s="18"/>
      <c r="D319" s="18"/>
    </row>
    <row r="320" spans="1:4" s="11" customFormat="1" x14ac:dyDescent="0.25">
      <c r="A320" s="93"/>
      <c r="C320" s="18"/>
      <c r="D320" s="18"/>
    </row>
    <row r="321" spans="1:4" s="11" customFormat="1" x14ac:dyDescent="0.25">
      <c r="A321" s="93"/>
      <c r="C321" s="18"/>
      <c r="D321" s="18"/>
    </row>
    <row r="322" spans="1:4" s="11" customFormat="1" x14ac:dyDescent="0.25">
      <c r="A322" s="93"/>
      <c r="C322" s="18"/>
      <c r="D322" s="18"/>
    </row>
    <row r="323" spans="1:4" s="11" customFormat="1" x14ac:dyDescent="0.25">
      <c r="A323" s="93"/>
      <c r="C323" s="18"/>
      <c r="D323" s="18"/>
    </row>
    <row r="324" spans="1:4" s="11" customFormat="1" x14ac:dyDescent="0.25">
      <c r="A324" s="93"/>
      <c r="C324" s="18"/>
      <c r="D324" s="18"/>
    </row>
    <row r="325" spans="1:4" s="11" customFormat="1" x14ac:dyDescent="0.25">
      <c r="A325" s="93"/>
      <c r="C325" s="18"/>
      <c r="D325" s="18"/>
    </row>
    <row r="326" spans="1:4" s="11" customFormat="1" x14ac:dyDescent="0.25">
      <c r="A326" s="93"/>
      <c r="C326" s="18"/>
      <c r="D326" s="18"/>
    </row>
    <row r="327" spans="1:4" s="11" customFormat="1" x14ac:dyDescent="0.25">
      <c r="A327" s="93"/>
      <c r="C327" s="18"/>
      <c r="D327" s="18"/>
    </row>
    <row r="328" spans="1:4" s="11" customFormat="1" x14ac:dyDescent="0.25">
      <c r="A328" s="93"/>
      <c r="C328" s="18"/>
      <c r="D328" s="18"/>
    </row>
    <row r="329" spans="1:4" s="11" customFormat="1" x14ac:dyDescent="0.25">
      <c r="A329" s="93"/>
      <c r="C329" s="18"/>
      <c r="D329" s="18"/>
    </row>
    <row r="330" spans="1:4" s="11" customFormat="1" x14ac:dyDescent="0.25">
      <c r="A330" s="93"/>
      <c r="C330" s="18"/>
      <c r="D330" s="18"/>
    </row>
    <row r="331" spans="1:4" s="11" customFormat="1" x14ac:dyDescent="0.25">
      <c r="A331" s="93"/>
      <c r="C331" s="18"/>
      <c r="D331" s="18"/>
    </row>
    <row r="332" spans="1:4" s="11" customFormat="1" x14ac:dyDescent="0.25">
      <c r="A332" s="93"/>
      <c r="C332" s="18"/>
      <c r="D332" s="18"/>
    </row>
    <row r="333" spans="1:4" s="11" customFormat="1" x14ac:dyDescent="0.25">
      <c r="A333" s="93"/>
      <c r="C333" s="18"/>
      <c r="D333" s="18"/>
    </row>
    <row r="334" spans="1:4" s="11" customFormat="1" x14ac:dyDescent="0.25">
      <c r="A334" s="93"/>
      <c r="C334" s="18"/>
      <c r="D334" s="18"/>
    </row>
    <row r="335" spans="1:4" s="11" customFormat="1" x14ac:dyDescent="0.25">
      <c r="A335" s="93"/>
      <c r="C335" s="18"/>
      <c r="D335" s="18"/>
    </row>
    <row r="336" spans="1:4" s="11" customFormat="1" x14ac:dyDescent="0.25">
      <c r="A336" s="93"/>
      <c r="C336" s="18"/>
      <c r="D336" s="18"/>
    </row>
    <row r="337" spans="1:4" s="11" customFormat="1" x14ac:dyDescent="0.25">
      <c r="A337" s="93"/>
      <c r="C337" s="18"/>
      <c r="D337" s="18"/>
    </row>
    <row r="338" spans="1:4" s="11" customFormat="1" x14ac:dyDescent="0.25">
      <c r="A338" s="93"/>
      <c r="C338" s="18"/>
      <c r="D338" s="18"/>
    </row>
    <row r="339" spans="1:4" s="11" customFormat="1" x14ac:dyDescent="0.25">
      <c r="A339" s="93"/>
      <c r="C339" s="18"/>
      <c r="D339" s="18"/>
    </row>
    <row r="340" spans="1:4" s="11" customFormat="1" x14ac:dyDescent="0.25">
      <c r="A340" s="93"/>
      <c r="C340" s="18"/>
      <c r="D340" s="18"/>
    </row>
    <row r="341" spans="1:4" s="11" customFormat="1" x14ac:dyDescent="0.25">
      <c r="A341" s="93"/>
      <c r="C341" s="18"/>
      <c r="D341" s="18"/>
    </row>
    <row r="342" spans="1:4" s="11" customFormat="1" x14ac:dyDescent="0.25">
      <c r="A342" s="93"/>
      <c r="C342" s="18"/>
      <c r="D342" s="18"/>
    </row>
    <row r="343" spans="1:4" s="11" customFormat="1" x14ac:dyDescent="0.25">
      <c r="A343" s="93"/>
      <c r="C343" s="18"/>
      <c r="D343" s="18"/>
    </row>
    <row r="344" spans="1:4" s="11" customFormat="1" x14ac:dyDescent="0.25">
      <c r="A344" s="93"/>
      <c r="C344" s="18"/>
      <c r="D344" s="18"/>
    </row>
    <row r="345" spans="1:4" s="11" customFormat="1" x14ac:dyDescent="0.25">
      <c r="A345" s="93"/>
      <c r="C345" s="18"/>
      <c r="D345" s="18"/>
    </row>
    <row r="346" spans="1:4" s="11" customFormat="1" x14ac:dyDescent="0.25">
      <c r="A346" s="93"/>
      <c r="C346" s="18"/>
      <c r="D346" s="18"/>
    </row>
    <row r="347" spans="1:4" s="11" customFormat="1" x14ac:dyDescent="0.25">
      <c r="A347" s="93"/>
      <c r="C347" s="18"/>
      <c r="D347" s="18"/>
    </row>
    <row r="348" spans="1:4" s="11" customFormat="1" x14ac:dyDescent="0.25">
      <c r="A348" s="93"/>
      <c r="C348" s="18"/>
      <c r="D348" s="18"/>
    </row>
    <row r="349" spans="1:4" s="11" customFormat="1" x14ac:dyDescent="0.25">
      <c r="A349" s="93"/>
      <c r="C349" s="18"/>
      <c r="D349" s="18"/>
    </row>
    <row r="350" spans="1:4" s="11" customFormat="1" x14ac:dyDescent="0.25">
      <c r="A350" s="93"/>
      <c r="C350" s="18"/>
      <c r="D350" s="18"/>
    </row>
    <row r="351" spans="1:4" s="11" customFormat="1" x14ac:dyDescent="0.25">
      <c r="A351" s="93"/>
      <c r="C351" s="18"/>
      <c r="D351" s="18"/>
    </row>
    <row r="352" spans="1:4" s="11" customFormat="1" x14ac:dyDescent="0.25">
      <c r="A352" s="93"/>
      <c r="C352" s="18"/>
      <c r="D352" s="18"/>
    </row>
    <row r="353" spans="1:4" s="11" customFormat="1" x14ac:dyDescent="0.25">
      <c r="A353" s="93"/>
      <c r="C353" s="18"/>
      <c r="D353" s="18"/>
    </row>
    <row r="354" spans="1:4" s="11" customFormat="1" x14ac:dyDescent="0.25">
      <c r="A354" s="93"/>
      <c r="C354" s="18"/>
      <c r="D354" s="18"/>
    </row>
    <row r="355" spans="1:4" s="11" customFormat="1" x14ac:dyDescent="0.25">
      <c r="A355" s="93"/>
      <c r="C355" s="18"/>
      <c r="D355" s="18"/>
    </row>
    <row r="356" spans="1:4" s="11" customFormat="1" x14ac:dyDescent="0.25">
      <c r="A356" s="93"/>
      <c r="C356" s="18"/>
      <c r="D356" s="18"/>
    </row>
    <row r="357" spans="1:4" s="11" customFormat="1" x14ac:dyDescent="0.25">
      <c r="A357" s="93"/>
      <c r="C357" s="18"/>
      <c r="D357" s="18"/>
    </row>
    <row r="358" spans="1:4" s="11" customFormat="1" x14ac:dyDescent="0.25">
      <c r="A358" s="93"/>
      <c r="C358" s="18"/>
      <c r="D358" s="18"/>
    </row>
    <row r="359" spans="1:4" s="11" customFormat="1" x14ac:dyDescent="0.25">
      <c r="A359" s="93"/>
      <c r="C359" s="18"/>
      <c r="D359" s="18"/>
    </row>
    <row r="360" spans="1:4" s="11" customFormat="1" x14ac:dyDescent="0.25">
      <c r="A360" s="93"/>
      <c r="C360" s="18"/>
      <c r="D360" s="18"/>
    </row>
    <row r="361" spans="1:4" s="11" customFormat="1" x14ac:dyDescent="0.25">
      <c r="A361" s="93"/>
      <c r="C361" s="18"/>
      <c r="D361" s="18"/>
    </row>
    <row r="362" spans="1:4" s="11" customFormat="1" x14ac:dyDescent="0.25">
      <c r="A362" s="93"/>
      <c r="C362" s="18"/>
      <c r="D362" s="18"/>
    </row>
    <row r="363" spans="1:4" s="11" customFormat="1" x14ac:dyDescent="0.25">
      <c r="A363" s="93"/>
      <c r="C363" s="18"/>
      <c r="D363" s="18"/>
    </row>
    <row r="364" spans="1:4" s="11" customFormat="1" x14ac:dyDescent="0.25">
      <c r="A364" s="93"/>
      <c r="C364" s="18"/>
      <c r="D364" s="18"/>
    </row>
    <row r="365" spans="1:4" s="11" customFormat="1" x14ac:dyDescent="0.25">
      <c r="A365" s="93"/>
      <c r="C365" s="18"/>
      <c r="D365" s="18"/>
    </row>
    <row r="366" spans="1:4" s="11" customFormat="1" x14ac:dyDescent="0.25">
      <c r="A366" s="93"/>
      <c r="C366" s="18"/>
      <c r="D366" s="18"/>
    </row>
    <row r="367" spans="1:4" s="11" customFormat="1" x14ac:dyDescent="0.25">
      <c r="A367" s="93"/>
      <c r="C367" s="18"/>
      <c r="D367" s="18"/>
    </row>
    <row r="368" spans="1:4" s="11" customFormat="1" x14ac:dyDescent="0.25">
      <c r="A368" s="93"/>
      <c r="C368" s="18"/>
      <c r="D368" s="18"/>
    </row>
    <row r="369" spans="1:4" s="11" customFormat="1" x14ac:dyDescent="0.25">
      <c r="A369" s="93"/>
      <c r="C369" s="18"/>
      <c r="D369" s="18"/>
    </row>
    <row r="370" spans="1:4" s="11" customFormat="1" x14ac:dyDescent="0.25">
      <c r="A370" s="93"/>
      <c r="C370" s="18"/>
      <c r="D370" s="18"/>
    </row>
    <row r="371" spans="1:4" s="11" customFormat="1" x14ac:dyDescent="0.25">
      <c r="A371" s="93"/>
      <c r="C371" s="18"/>
      <c r="D371" s="18"/>
    </row>
    <row r="372" spans="1:4" s="11" customFormat="1" x14ac:dyDescent="0.25">
      <c r="A372" s="93"/>
      <c r="C372" s="18"/>
      <c r="D372" s="18"/>
    </row>
    <row r="373" spans="1:4" s="11" customFormat="1" x14ac:dyDescent="0.25">
      <c r="A373" s="93"/>
      <c r="C373" s="18"/>
      <c r="D373" s="18"/>
    </row>
    <row r="374" spans="1:4" s="11" customFormat="1" x14ac:dyDescent="0.25">
      <c r="A374" s="93"/>
      <c r="C374" s="18"/>
      <c r="D374" s="18"/>
    </row>
    <row r="375" spans="1:4" s="11" customFormat="1" x14ac:dyDescent="0.25">
      <c r="A375" s="93"/>
      <c r="C375" s="18"/>
      <c r="D375" s="18"/>
    </row>
    <row r="376" spans="1:4" s="11" customFormat="1" x14ac:dyDescent="0.25">
      <c r="A376" s="93"/>
      <c r="C376" s="18"/>
      <c r="D376" s="18"/>
    </row>
    <row r="377" spans="1:4" s="11" customFormat="1" x14ac:dyDescent="0.25">
      <c r="A377" s="93"/>
      <c r="C377" s="18"/>
      <c r="D377" s="18"/>
    </row>
    <row r="378" spans="1:4" s="11" customFormat="1" x14ac:dyDescent="0.25">
      <c r="A378" s="93"/>
      <c r="C378" s="18"/>
      <c r="D378" s="18"/>
    </row>
    <row r="379" spans="1:4" s="11" customFormat="1" x14ac:dyDescent="0.25">
      <c r="A379" s="93"/>
      <c r="C379" s="18"/>
      <c r="D379" s="18"/>
    </row>
    <row r="380" spans="1:4" s="11" customFormat="1" x14ac:dyDescent="0.25">
      <c r="A380" s="93"/>
      <c r="C380" s="18"/>
      <c r="D380" s="18"/>
    </row>
    <row r="381" spans="1:4" s="11" customFormat="1" x14ac:dyDescent="0.25">
      <c r="A381" s="93"/>
      <c r="C381" s="18"/>
      <c r="D381" s="18"/>
    </row>
    <row r="382" spans="1:4" s="11" customFormat="1" x14ac:dyDescent="0.25">
      <c r="A382" s="93"/>
      <c r="C382" s="18"/>
      <c r="D382" s="18"/>
    </row>
    <row r="383" spans="1:4" s="11" customFormat="1" x14ac:dyDescent="0.25">
      <c r="A383" s="93"/>
      <c r="C383" s="18"/>
      <c r="D383" s="18"/>
    </row>
    <row r="384" spans="1:4" s="11" customFormat="1" x14ac:dyDescent="0.25">
      <c r="A384" s="93"/>
      <c r="C384" s="18"/>
      <c r="D384" s="18"/>
    </row>
    <row r="385" spans="1:4" s="11" customFormat="1" x14ac:dyDescent="0.25">
      <c r="A385" s="93"/>
      <c r="C385" s="18"/>
      <c r="D385" s="18"/>
    </row>
    <row r="386" spans="1:4" s="11" customFormat="1" x14ac:dyDescent="0.25">
      <c r="A386" s="93"/>
      <c r="C386" s="18"/>
      <c r="D386" s="18"/>
    </row>
    <row r="387" spans="1:4" s="11" customFormat="1" x14ac:dyDescent="0.25">
      <c r="A387" s="93"/>
      <c r="C387" s="18"/>
      <c r="D387" s="18"/>
    </row>
    <row r="388" spans="1:4" s="11" customFormat="1" x14ac:dyDescent="0.25">
      <c r="A388" s="93"/>
      <c r="C388" s="18"/>
      <c r="D388" s="18"/>
    </row>
    <row r="389" spans="1:4" s="11" customFormat="1" x14ac:dyDescent="0.25">
      <c r="A389" s="93"/>
      <c r="C389" s="18"/>
      <c r="D389" s="18"/>
    </row>
    <row r="390" spans="1:4" s="11" customFormat="1" x14ac:dyDescent="0.25">
      <c r="A390" s="93"/>
      <c r="C390" s="18"/>
      <c r="D390" s="18"/>
    </row>
    <row r="391" spans="1:4" s="11" customFormat="1" x14ac:dyDescent="0.25">
      <c r="A391" s="93"/>
      <c r="C391" s="18"/>
      <c r="D391" s="18"/>
    </row>
    <row r="392" spans="1:4" s="11" customFormat="1" x14ac:dyDescent="0.25">
      <c r="A392" s="93"/>
      <c r="C392" s="18"/>
      <c r="D392" s="18"/>
    </row>
    <row r="393" spans="1:4" s="11" customFormat="1" x14ac:dyDescent="0.25">
      <c r="A393" s="93"/>
      <c r="C393" s="18"/>
      <c r="D393" s="18"/>
    </row>
    <row r="394" spans="1:4" s="11" customFormat="1" x14ac:dyDescent="0.25">
      <c r="A394" s="93"/>
      <c r="C394" s="18"/>
      <c r="D394" s="18"/>
    </row>
    <row r="395" spans="1:4" s="11" customFormat="1" x14ac:dyDescent="0.25">
      <c r="A395" s="93"/>
      <c r="C395" s="18"/>
      <c r="D395" s="18"/>
    </row>
    <row r="396" spans="1:4" s="11" customFormat="1" x14ac:dyDescent="0.25">
      <c r="A396" s="93"/>
      <c r="C396" s="18"/>
      <c r="D396" s="18"/>
    </row>
    <row r="397" spans="1:4" s="11" customFormat="1" x14ac:dyDescent="0.25">
      <c r="A397" s="93"/>
      <c r="C397" s="18"/>
      <c r="D397" s="18"/>
    </row>
    <row r="398" spans="1:4" s="11" customFormat="1" x14ac:dyDescent="0.25">
      <c r="A398" s="93"/>
      <c r="C398" s="18"/>
      <c r="D398" s="18"/>
    </row>
    <row r="399" spans="1:4" s="11" customFormat="1" x14ac:dyDescent="0.25">
      <c r="A399" s="93"/>
      <c r="C399" s="18"/>
      <c r="D399" s="18"/>
    </row>
    <row r="400" spans="1:4" s="11" customFormat="1" x14ac:dyDescent="0.25">
      <c r="A400" s="93"/>
      <c r="C400" s="18"/>
      <c r="D400" s="18"/>
    </row>
    <row r="401" spans="1:4" s="11" customFormat="1" x14ac:dyDescent="0.25">
      <c r="A401" s="93"/>
      <c r="C401" s="18"/>
      <c r="D401" s="18"/>
    </row>
    <row r="402" spans="1:4" s="11" customFormat="1" x14ac:dyDescent="0.25">
      <c r="A402" s="93"/>
      <c r="C402" s="18"/>
      <c r="D402" s="18"/>
    </row>
    <row r="403" spans="1:4" s="11" customFormat="1" x14ac:dyDescent="0.25">
      <c r="A403" s="93"/>
      <c r="C403" s="18"/>
      <c r="D403" s="18"/>
    </row>
    <row r="404" spans="1:4" s="11" customFormat="1" x14ac:dyDescent="0.25">
      <c r="A404" s="93"/>
      <c r="C404" s="18"/>
      <c r="D404" s="18"/>
    </row>
    <row r="405" spans="1:4" s="11" customFormat="1" x14ac:dyDescent="0.25">
      <c r="A405" s="93"/>
      <c r="C405" s="18"/>
      <c r="D405" s="18"/>
    </row>
    <row r="406" spans="1:4" s="11" customFormat="1" x14ac:dyDescent="0.25">
      <c r="A406" s="93"/>
      <c r="C406" s="18"/>
      <c r="D406" s="18"/>
    </row>
    <row r="407" spans="1:4" s="11" customFormat="1" x14ac:dyDescent="0.25">
      <c r="A407" s="93"/>
      <c r="C407" s="18"/>
      <c r="D407" s="18"/>
    </row>
    <row r="408" spans="1:4" s="11" customFormat="1" x14ac:dyDescent="0.25">
      <c r="A408" s="93"/>
      <c r="C408" s="18"/>
      <c r="D408" s="18"/>
    </row>
    <row r="409" spans="1:4" s="11" customFormat="1" x14ac:dyDescent="0.25">
      <c r="A409" s="93"/>
      <c r="C409" s="18"/>
      <c r="D409" s="18"/>
    </row>
    <row r="410" spans="1:4" s="11" customFormat="1" x14ac:dyDescent="0.25">
      <c r="A410" s="93"/>
      <c r="C410" s="18"/>
      <c r="D410" s="18"/>
    </row>
    <row r="411" spans="1:4" s="11" customFormat="1" x14ac:dyDescent="0.25">
      <c r="A411" s="93"/>
      <c r="C411" s="18"/>
      <c r="D411" s="18"/>
    </row>
    <row r="412" spans="1:4" s="11" customFormat="1" x14ac:dyDescent="0.25">
      <c r="A412" s="93"/>
      <c r="C412" s="18"/>
      <c r="D412" s="18"/>
    </row>
    <row r="413" spans="1:4" s="11" customFormat="1" x14ac:dyDescent="0.25">
      <c r="A413" s="93"/>
      <c r="C413" s="18"/>
      <c r="D413" s="18"/>
    </row>
    <row r="414" spans="1:4" s="11" customFormat="1" x14ac:dyDescent="0.25">
      <c r="A414" s="93"/>
      <c r="C414" s="18"/>
      <c r="D414" s="18"/>
    </row>
    <row r="415" spans="1:4" s="11" customFormat="1" x14ac:dyDescent="0.25">
      <c r="A415" s="93"/>
      <c r="C415" s="18"/>
      <c r="D415" s="18"/>
    </row>
    <row r="416" spans="1:4" s="11" customFormat="1" x14ac:dyDescent="0.25">
      <c r="A416" s="93"/>
      <c r="C416" s="18"/>
      <c r="D416" s="18"/>
    </row>
    <row r="417" spans="1:4" s="11" customFormat="1" x14ac:dyDescent="0.25">
      <c r="A417" s="93"/>
      <c r="C417" s="18"/>
      <c r="D417" s="18"/>
    </row>
    <row r="418" spans="1:4" s="11" customFormat="1" x14ac:dyDescent="0.25">
      <c r="A418" s="93"/>
      <c r="C418" s="18"/>
      <c r="D418" s="18"/>
    </row>
    <row r="419" spans="1:4" s="11" customFormat="1" x14ac:dyDescent="0.25">
      <c r="A419" s="93"/>
      <c r="C419" s="18"/>
      <c r="D419" s="18"/>
    </row>
    <row r="420" spans="1:4" s="11" customFormat="1" x14ac:dyDescent="0.25">
      <c r="A420" s="93"/>
      <c r="C420" s="18"/>
      <c r="D420" s="18"/>
    </row>
    <row r="421" spans="1:4" s="11" customFormat="1" x14ac:dyDescent="0.25">
      <c r="A421" s="93"/>
      <c r="C421" s="18"/>
      <c r="D421" s="18"/>
    </row>
    <row r="422" spans="1:4" s="11" customFormat="1" x14ac:dyDescent="0.25">
      <c r="A422" s="93"/>
      <c r="C422" s="18"/>
      <c r="D422" s="18"/>
    </row>
    <row r="423" spans="1:4" s="11" customFormat="1" x14ac:dyDescent="0.25">
      <c r="A423" s="93"/>
      <c r="C423" s="18"/>
      <c r="D423" s="18"/>
    </row>
    <row r="424" spans="1:4" s="11" customFormat="1" x14ac:dyDescent="0.25">
      <c r="A424" s="93"/>
      <c r="C424" s="18"/>
      <c r="D424" s="18"/>
    </row>
    <row r="425" spans="1:4" s="11" customFormat="1" x14ac:dyDescent="0.25">
      <c r="A425" s="93"/>
      <c r="C425" s="18"/>
      <c r="D425" s="18"/>
    </row>
    <row r="426" spans="1:4" s="11" customFormat="1" x14ac:dyDescent="0.25">
      <c r="A426" s="93"/>
      <c r="C426" s="18"/>
      <c r="D426" s="18"/>
    </row>
    <row r="427" spans="1:4" s="11" customFormat="1" x14ac:dyDescent="0.25">
      <c r="A427" s="93"/>
      <c r="C427" s="18"/>
      <c r="D427" s="18"/>
    </row>
    <row r="428" spans="1:4" s="11" customFormat="1" x14ac:dyDescent="0.25">
      <c r="A428" s="93"/>
      <c r="C428" s="18"/>
      <c r="D428" s="18"/>
    </row>
    <row r="429" spans="1:4" s="11" customFormat="1" x14ac:dyDescent="0.25">
      <c r="A429" s="93"/>
      <c r="C429" s="18"/>
      <c r="D429" s="18"/>
    </row>
    <row r="430" spans="1:4" s="11" customFormat="1" x14ac:dyDescent="0.25">
      <c r="A430" s="93"/>
      <c r="C430" s="18"/>
      <c r="D430" s="18"/>
    </row>
    <row r="431" spans="1:4" s="11" customFormat="1" x14ac:dyDescent="0.25">
      <c r="A431" s="93"/>
      <c r="C431" s="18"/>
      <c r="D431" s="18"/>
    </row>
    <row r="432" spans="1:4" s="11" customFormat="1" x14ac:dyDescent="0.25">
      <c r="A432" s="93"/>
      <c r="C432" s="18"/>
      <c r="D432" s="18"/>
    </row>
    <row r="433" spans="1:4" s="11" customFormat="1" x14ac:dyDescent="0.25">
      <c r="A433" s="93"/>
      <c r="C433" s="18"/>
      <c r="D433" s="18"/>
    </row>
    <row r="434" spans="1:4" s="11" customFormat="1" x14ac:dyDescent="0.25">
      <c r="A434" s="93"/>
      <c r="C434" s="18"/>
      <c r="D434" s="18"/>
    </row>
    <row r="435" spans="1:4" s="11" customFormat="1" x14ac:dyDescent="0.25">
      <c r="A435" s="93"/>
      <c r="C435" s="18"/>
      <c r="D435" s="18"/>
    </row>
    <row r="436" spans="1:4" s="11" customFormat="1" x14ac:dyDescent="0.25">
      <c r="A436" s="93"/>
      <c r="C436" s="18"/>
      <c r="D436" s="18"/>
    </row>
    <row r="437" spans="1:4" s="11" customFormat="1" x14ac:dyDescent="0.25">
      <c r="A437" s="93"/>
      <c r="C437" s="18"/>
      <c r="D437" s="18"/>
    </row>
    <row r="438" spans="1:4" s="11" customFormat="1" x14ac:dyDescent="0.25">
      <c r="A438" s="93"/>
      <c r="C438" s="18"/>
      <c r="D438" s="18"/>
    </row>
    <row r="439" spans="1:4" s="11" customFormat="1" x14ac:dyDescent="0.25">
      <c r="A439" s="93"/>
      <c r="C439" s="18"/>
      <c r="D439" s="18"/>
    </row>
    <row r="440" spans="1:4" s="11" customFormat="1" x14ac:dyDescent="0.25">
      <c r="A440" s="93"/>
      <c r="C440" s="18"/>
      <c r="D440" s="18"/>
    </row>
    <row r="441" spans="1:4" s="11" customFormat="1" x14ac:dyDescent="0.25">
      <c r="A441" s="93"/>
      <c r="C441" s="18"/>
      <c r="D441" s="18"/>
    </row>
    <row r="442" spans="1:4" s="11" customFormat="1" x14ac:dyDescent="0.25">
      <c r="A442" s="93"/>
      <c r="C442" s="18"/>
      <c r="D442" s="18"/>
    </row>
    <row r="443" spans="1:4" s="11" customFormat="1" x14ac:dyDescent="0.25">
      <c r="A443" s="93"/>
      <c r="C443" s="18"/>
      <c r="D443" s="18"/>
    </row>
    <row r="444" spans="1:4" s="11" customFormat="1" x14ac:dyDescent="0.25">
      <c r="A444" s="93"/>
      <c r="C444" s="18"/>
      <c r="D444" s="18"/>
    </row>
    <row r="445" spans="1:4" s="11" customFormat="1" x14ac:dyDescent="0.25">
      <c r="A445" s="93"/>
      <c r="C445" s="18"/>
      <c r="D445" s="18"/>
    </row>
    <row r="446" spans="1:4" s="11" customFormat="1" x14ac:dyDescent="0.25">
      <c r="A446" s="93"/>
      <c r="C446" s="18"/>
      <c r="D446" s="18"/>
    </row>
    <row r="447" spans="1:4" s="11" customFormat="1" x14ac:dyDescent="0.25">
      <c r="A447" s="93"/>
      <c r="C447" s="18"/>
      <c r="D447" s="18"/>
    </row>
    <row r="448" spans="1:4" s="11" customFormat="1" x14ac:dyDescent="0.25">
      <c r="A448" s="93"/>
      <c r="C448" s="18"/>
      <c r="D448" s="18"/>
    </row>
    <row r="449" spans="1:4" s="11" customFormat="1" x14ac:dyDescent="0.25">
      <c r="A449" s="93"/>
      <c r="C449" s="18"/>
      <c r="D449" s="18"/>
    </row>
    <row r="450" spans="1:4" s="11" customFormat="1" x14ac:dyDescent="0.25">
      <c r="A450" s="93"/>
      <c r="C450" s="18"/>
      <c r="D450" s="18"/>
    </row>
    <row r="451" spans="1:4" s="11" customFormat="1" x14ac:dyDescent="0.25">
      <c r="A451" s="93"/>
      <c r="C451" s="18"/>
      <c r="D451" s="18"/>
    </row>
    <row r="452" spans="1:4" s="11" customFormat="1" x14ac:dyDescent="0.25">
      <c r="A452" s="93"/>
      <c r="C452" s="18"/>
      <c r="D452" s="18"/>
    </row>
    <row r="453" spans="1:4" s="11" customFormat="1" x14ac:dyDescent="0.25">
      <c r="A453" s="93"/>
      <c r="C453" s="18"/>
      <c r="D453" s="18"/>
    </row>
    <row r="454" spans="1:4" s="11" customFormat="1" x14ac:dyDescent="0.25">
      <c r="A454" s="93"/>
      <c r="C454" s="18"/>
      <c r="D454" s="18"/>
    </row>
    <row r="455" spans="1:4" s="11" customFormat="1" x14ac:dyDescent="0.25">
      <c r="A455" s="93"/>
      <c r="C455" s="18"/>
      <c r="D455" s="18"/>
    </row>
    <row r="456" spans="1:4" s="11" customFormat="1" x14ac:dyDescent="0.25">
      <c r="A456" s="93"/>
      <c r="C456" s="18"/>
      <c r="D456" s="18"/>
    </row>
    <row r="457" spans="1:4" s="11" customFormat="1" x14ac:dyDescent="0.25">
      <c r="A457" s="93"/>
      <c r="C457" s="18"/>
      <c r="D457" s="18"/>
    </row>
    <row r="458" spans="1:4" s="11" customFormat="1" x14ac:dyDescent="0.25">
      <c r="A458" s="93"/>
      <c r="C458" s="18"/>
      <c r="D458" s="18"/>
    </row>
    <row r="459" spans="1:4" s="11" customFormat="1" x14ac:dyDescent="0.25">
      <c r="A459" s="93"/>
      <c r="C459" s="18"/>
      <c r="D459" s="18"/>
    </row>
    <row r="460" spans="1:4" s="11" customFormat="1" x14ac:dyDescent="0.25">
      <c r="A460" s="93"/>
      <c r="C460" s="18"/>
      <c r="D460" s="18"/>
    </row>
    <row r="461" spans="1:4" s="11" customFormat="1" x14ac:dyDescent="0.25">
      <c r="A461" s="93"/>
      <c r="C461" s="18"/>
      <c r="D461" s="18"/>
    </row>
    <row r="462" spans="1:4" s="11" customFormat="1" x14ac:dyDescent="0.25">
      <c r="A462" s="93"/>
      <c r="C462" s="18"/>
      <c r="D462" s="18"/>
    </row>
    <row r="463" spans="1:4" s="11" customFormat="1" x14ac:dyDescent="0.25">
      <c r="A463" s="93"/>
      <c r="C463" s="18"/>
      <c r="D463" s="18"/>
    </row>
    <row r="464" spans="1:4" s="11" customFormat="1" x14ac:dyDescent="0.25">
      <c r="A464" s="93"/>
      <c r="C464" s="18"/>
      <c r="D464" s="18"/>
    </row>
    <row r="465" spans="1:4" s="11" customFormat="1" x14ac:dyDescent="0.25">
      <c r="A465" s="93"/>
      <c r="C465" s="18"/>
      <c r="D465" s="18"/>
    </row>
    <row r="466" spans="1:4" s="11" customFormat="1" x14ac:dyDescent="0.25">
      <c r="A466" s="93"/>
      <c r="C466" s="18"/>
      <c r="D466" s="18"/>
    </row>
    <row r="467" spans="1:4" s="11" customFormat="1" x14ac:dyDescent="0.25">
      <c r="A467" s="93"/>
      <c r="C467" s="18"/>
      <c r="D467" s="18"/>
    </row>
    <row r="468" spans="1:4" s="11" customFormat="1" x14ac:dyDescent="0.25">
      <c r="A468" s="93"/>
      <c r="C468" s="18"/>
      <c r="D468" s="18"/>
    </row>
    <row r="469" spans="1:4" s="11" customFormat="1" x14ac:dyDescent="0.25">
      <c r="A469" s="93"/>
      <c r="C469" s="18"/>
      <c r="D469" s="18"/>
    </row>
    <row r="470" spans="1:4" s="11" customFormat="1" x14ac:dyDescent="0.25">
      <c r="A470" s="93"/>
      <c r="C470" s="18"/>
      <c r="D470" s="18"/>
    </row>
    <row r="471" spans="1:4" s="11" customFormat="1" x14ac:dyDescent="0.25">
      <c r="A471" s="93"/>
      <c r="C471" s="18"/>
      <c r="D471" s="18"/>
    </row>
    <row r="472" spans="1:4" s="11" customFormat="1" x14ac:dyDescent="0.25">
      <c r="A472" s="93"/>
      <c r="C472" s="18"/>
      <c r="D472" s="18"/>
    </row>
    <row r="473" spans="1:4" s="11" customFormat="1" x14ac:dyDescent="0.25">
      <c r="A473" s="93"/>
      <c r="C473" s="18"/>
      <c r="D473" s="18"/>
    </row>
    <row r="474" spans="1:4" s="11" customFormat="1" x14ac:dyDescent="0.25">
      <c r="A474" s="93"/>
      <c r="C474" s="18"/>
      <c r="D474" s="18"/>
    </row>
    <row r="475" spans="1:4" s="11" customFormat="1" x14ac:dyDescent="0.25">
      <c r="A475" s="93"/>
      <c r="C475" s="18"/>
      <c r="D475" s="18"/>
    </row>
    <row r="476" spans="1:4" s="11" customFormat="1" x14ac:dyDescent="0.25">
      <c r="A476" s="93"/>
      <c r="C476" s="18"/>
      <c r="D476" s="18"/>
    </row>
    <row r="477" spans="1:4" s="11" customFormat="1" x14ac:dyDescent="0.25">
      <c r="A477" s="93"/>
      <c r="C477" s="18"/>
      <c r="D477" s="18"/>
    </row>
    <row r="478" spans="1:4" s="11" customFormat="1" x14ac:dyDescent="0.25">
      <c r="A478" s="93"/>
      <c r="C478" s="18"/>
      <c r="D478" s="18"/>
    </row>
    <row r="479" spans="1:4" s="11" customFormat="1" x14ac:dyDescent="0.25">
      <c r="A479" s="93"/>
      <c r="C479" s="18"/>
      <c r="D479" s="18"/>
    </row>
    <row r="480" spans="1:4" s="11" customFormat="1" x14ac:dyDescent="0.25">
      <c r="A480" s="93"/>
      <c r="C480" s="18"/>
      <c r="D480" s="18"/>
    </row>
    <row r="481" spans="1:4" s="11" customFormat="1" x14ac:dyDescent="0.25">
      <c r="A481" s="93"/>
      <c r="C481" s="18"/>
      <c r="D481" s="18"/>
    </row>
    <row r="482" spans="1:4" s="11" customFormat="1" x14ac:dyDescent="0.25">
      <c r="A482" s="93"/>
      <c r="C482" s="18"/>
      <c r="D482" s="18"/>
    </row>
    <row r="483" spans="1:4" s="11" customFormat="1" x14ac:dyDescent="0.25">
      <c r="A483" s="93"/>
      <c r="C483" s="18"/>
      <c r="D483" s="18"/>
    </row>
    <row r="484" spans="1:4" s="11" customFormat="1" x14ac:dyDescent="0.25">
      <c r="A484" s="93"/>
      <c r="C484" s="18"/>
      <c r="D484" s="18"/>
    </row>
    <row r="485" spans="1:4" s="11" customFormat="1" x14ac:dyDescent="0.25">
      <c r="A485" s="93"/>
      <c r="C485" s="18"/>
      <c r="D485" s="18"/>
    </row>
    <row r="486" spans="1:4" s="11" customFormat="1" x14ac:dyDescent="0.25">
      <c r="A486" s="93"/>
      <c r="C486" s="18"/>
      <c r="D486" s="18"/>
    </row>
    <row r="487" spans="1:4" s="11" customFormat="1" x14ac:dyDescent="0.25">
      <c r="A487" s="93"/>
      <c r="C487" s="18"/>
      <c r="D487" s="18"/>
    </row>
    <row r="488" spans="1:4" s="11" customFormat="1" x14ac:dyDescent="0.25">
      <c r="A488" s="93"/>
      <c r="C488" s="18"/>
      <c r="D488" s="18"/>
    </row>
    <row r="489" spans="1:4" s="11" customFormat="1" x14ac:dyDescent="0.25">
      <c r="A489" s="93"/>
      <c r="C489" s="18"/>
      <c r="D489" s="18"/>
    </row>
    <row r="490" spans="1:4" s="11" customFormat="1" x14ac:dyDescent="0.25">
      <c r="A490" s="93"/>
      <c r="C490" s="18"/>
      <c r="D490" s="18"/>
    </row>
    <row r="491" spans="1:4" s="11" customFormat="1" x14ac:dyDescent="0.25">
      <c r="A491" s="93"/>
      <c r="C491" s="18"/>
      <c r="D491" s="18"/>
    </row>
    <row r="492" spans="1:4" s="11" customFormat="1" x14ac:dyDescent="0.25">
      <c r="A492" s="93"/>
      <c r="C492" s="18"/>
      <c r="D492" s="18"/>
    </row>
    <row r="493" spans="1:4" s="11" customFormat="1" x14ac:dyDescent="0.25">
      <c r="A493" s="93"/>
      <c r="C493" s="18"/>
      <c r="D493" s="18"/>
    </row>
    <row r="494" spans="1:4" s="11" customFormat="1" x14ac:dyDescent="0.25">
      <c r="A494" s="93"/>
      <c r="C494" s="18"/>
      <c r="D494" s="18"/>
    </row>
    <row r="495" spans="1:4" s="11" customFormat="1" x14ac:dyDescent="0.25">
      <c r="A495" s="93"/>
      <c r="C495" s="18"/>
      <c r="D495" s="18"/>
    </row>
    <row r="496" spans="1:4" s="11" customFormat="1" x14ac:dyDescent="0.25">
      <c r="A496" s="93"/>
      <c r="C496" s="18"/>
      <c r="D496" s="18"/>
    </row>
    <row r="497" spans="1:4" s="11" customFormat="1" x14ac:dyDescent="0.25">
      <c r="A497" s="93"/>
      <c r="C497" s="18"/>
      <c r="D497" s="18"/>
    </row>
    <row r="498" spans="1:4" s="11" customFormat="1" x14ac:dyDescent="0.25">
      <c r="A498" s="93"/>
      <c r="C498" s="18"/>
      <c r="D498" s="18"/>
    </row>
    <row r="499" spans="1:4" s="11" customFormat="1" x14ac:dyDescent="0.25">
      <c r="A499" s="93"/>
      <c r="C499" s="18"/>
      <c r="D499" s="18"/>
    </row>
    <row r="500" spans="1:4" s="11" customFormat="1" x14ac:dyDescent="0.25">
      <c r="A500" s="93"/>
      <c r="C500" s="18"/>
      <c r="D500" s="18"/>
    </row>
    <row r="501" spans="1:4" s="11" customFormat="1" x14ac:dyDescent="0.25">
      <c r="A501" s="93"/>
      <c r="C501" s="18"/>
      <c r="D501" s="18"/>
    </row>
    <row r="502" spans="1:4" s="11" customFormat="1" x14ac:dyDescent="0.25">
      <c r="A502" s="93"/>
      <c r="C502" s="18"/>
      <c r="D502" s="18"/>
    </row>
    <row r="503" spans="1:4" s="11" customFormat="1" x14ac:dyDescent="0.25">
      <c r="A503" s="93"/>
      <c r="C503" s="18"/>
      <c r="D503" s="18"/>
    </row>
    <row r="504" spans="1:4" s="11" customFormat="1" x14ac:dyDescent="0.25">
      <c r="A504" s="93"/>
      <c r="C504" s="18"/>
      <c r="D504" s="18"/>
    </row>
    <row r="505" spans="1:4" s="11" customFormat="1" x14ac:dyDescent="0.25">
      <c r="A505" s="93"/>
      <c r="C505" s="18"/>
      <c r="D505" s="18"/>
    </row>
    <row r="506" spans="1:4" s="11" customFormat="1" x14ac:dyDescent="0.25">
      <c r="A506" s="93"/>
      <c r="C506" s="18"/>
      <c r="D506" s="18"/>
    </row>
    <row r="507" spans="1:4" s="11" customFormat="1" x14ac:dyDescent="0.25">
      <c r="A507" s="93"/>
      <c r="C507" s="18"/>
      <c r="D507" s="18"/>
    </row>
    <row r="508" spans="1:4" s="11" customFormat="1" x14ac:dyDescent="0.25">
      <c r="A508" s="93"/>
      <c r="C508" s="18"/>
      <c r="D508" s="18"/>
    </row>
    <row r="509" spans="1:4" s="11" customFormat="1" x14ac:dyDescent="0.25">
      <c r="A509" s="93"/>
      <c r="C509" s="18"/>
      <c r="D509" s="18"/>
    </row>
    <row r="510" spans="1:4" s="11" customFormat="1" x14ac:dyDescent="0.25">
      <c r="A510" s="93"/>
      <c r="C510" s="18"/>
      <c r="D510" s="18"/>
    </row>
    <row r="511" spans="1:4" s="11" customFormat="1" x14ac:dyDescent="0.25">
      <c r="A511" s="93"/>
      <c r="C511" s="18"/>
      <c r="D511" s="18"/>
    </row>
    <row r="512" spans="1:4" s="11" customFormat="1" x14ac:dyDescent="0.25">
      <c r="A512" s="93"/>
      <c r="C512" s="18"/>
      <c r="D512" s="18"/>
    </row>
    <row r="513" spans="1:4" s="11" customFormat="1" x14ac:dyDescent="0.25">
      <c r="A513" s="93"/>
      <c r="C513" s="18"/>
      <c r="D513" s="18"/>
    </row>
    <row r="514" spans="1:4" s="11" customFormat="1" x14ac:dyDescent="0.25">
      <c r="A514" s="93"/>
      <c r="C514" s="18"/>
      <c r="D514" s="18"/>
    </row>
    <row r="515" spans="1:4" s="11" customFormat="1" x14ac:dyDescent="0.25">
      <c r="A515" s="93"/>
      <c r="C515" s="18"/>
      <c r="D515" s="18"/>
    </row>
    <row r="516" spans="1:4" s="11" customFormat="1" x14ac:dyDescent="0.25">
      <c r="A516" s="93"/>
      <c r="C516" s="18"/>
      <c r="D516" s="18"/>
    </row>
    <row r="517" spans="1:4" s="11" customFormat="1" x14ac:dyDescent="0.25">
      <c r="A517" s="93"/>
      <c r="C517" s="18"/>
      <c r="D517" s="18"/>
    </row>
    <row r="518" spans="1:4" s="11" customFormat="1" x14ac:dyDescent="0.25">
      <c r="A518" s="93"/>
      <c r="C518" s="18"/>
      <c r="D518" s="18"/>
    </row>
    <row r="519" spans="1:4" s="11" customFormat="1" x14ac:dyDescent="0.25">
      <c r="A519" s="93"/>
      <c r="C519" s="18"/>
      <c r="D519" s="18"/>
    </row>
    <row r="520" spans="1:4" s="11" customFormat="1" x14ac:dyDescent="0.25">
      <c r="A520" s="93"/>
      <c r="C520" s="18"/>
      <c r="D520" s="18"/>
    </row>
    <row r="521" spans="1:4" s="11" customFormat="1" x14ac:dyDescent="0.25">
      <c r="A521" s="93"/>
      <c r="C521" s="18"/>
      <c r="D521" s="18"/>
    </row>
    <row r="522" spans="1:4" s="11" customFormat="1" x14ac:dyDescent="0.25">
      <c r="A522" s="93"/>
      <c r="C522" s="18"/>
      <c r="D522" s="18"/>
    </row>
    <row r="523" spans="1:4" s="11" customFormat="1" x14ac:dyDescent="0.25">
      <c r="A523" s="93"/>
      <c r="C523" s="18"/>
      <c r="D523" s="18"/>
    </row>
    <row r="524" spans="1:4" s="11" customFormat="1" x14ac:dyDescent="0.25">
      <c r="A524" s="93"/>
      <c r="C524" s="18"/>
      <c r="D524" s="18"/>
    </row>
    <row r="525" spans="1:4" s="11" customFormat="1" x14ac:dyDescent="0.25">
      <c r="A525" s="93"/>
      <c r="C525" s="18"/>
      <c r="D525" s="18"/>
    </row>
    <row r="526" spans="1:4" s="11" customFormat="1" x14ac:dyDescent="0.25">
      <c r="A526" s="93"/>
      <c r="C526" s="18"/>
      <c r="D526" s="18"/>
    </row>
    <row r="527" spans="1:4" s="11" customFormat="1" x14ac:dyDescent="0.25">
      <c r="A527" s="93"/>
      <c r="C527" s="18"/>
      <c r="D527" s="18"/>
    </row>
    <row r="528" spans="1:4" s="11" customFormat="1" x14ac:dyDescent="0.25">
      <c r="A528" s="93"/>
      <c r="C528" s="18"/>
      <c r="D528" s="18"/>
    </row>
    <row r="529" spans="1:4" s="11" customFormat="1" x14ac:dyDescent="0.25">
      <c r="A529" s="93"/>
      <c r="C529" s="18"/>
      <c r="D529" s="18"/>
    </row>
    <row r="530" spans="1:4" s="11" customFormat="1" x14ac:dyDescent="0.25">
      <c r="A530" s="93"/>
      <c r="C530" s="18"/>
      <c r="D530" s="18"/>
    </row>
    <row r="531" spans="1:4" s="11" customFormat="1" x14ac:dyDescent="0.25">
      <c r="A531" s="93"/>
      <c r="C531" s="18"/>
      <c r="D531" s="18"/>
    </row>
    <row r="532" spans="1:4" s="11" customFormat="1" x14ac:dyDescent="0.25">
      <c r="A532" s="93"/>
      <c r="C532" s="18"/>
      <c r="D532" s="18"/>
    </row>
    <row r="533" spans="1:4" s="11" customFormat="1" x14ac:dyDescent="0.25">
      <c r="A533" s="93"/>
      <c r="C533" s="18"/>
      <c r="D533" s="18"/>
    </row>
    <row r="534" spans="1:4" s="11" customFormat="1" x14ac:dyDescent="0.25">
      <c r="A534" s="93"/>
      <c r="C534" s="18"/>
      <c r="D534" s="18"/>
    </row>
    <row r="535" spans="1:4" s="11" customFormat="1" x14ac:dyDescent="0.25">
      <c r="A535" s="93"/>
      <c r="C535" s="18"/>
      <c r="D535" s="18"/>
    </row>
    <row r="536" spans="1:4" s="11" customFormat="1" x14ac:dyDescent="0.25">
      <c r="A536" s="93"/>
      <c r="C536" s="18"/>
      <c r="D536" s="18"/>
    </row>
    <row r="537" spans="1:4" s="11" customFormat="1" x14ac:dyDescent="0.25">
      <c r="A537" s="93"/>
      <c r="C537" s="18"/>
      <c r="D537" s="18"/>
    </row>
    <row r="538" spans="1:4" s="11" customFormat="1" x14ac:dyDescent="0.25">
      <c r="A538" s="93"/>
      <c r="C538" s="18"/>
      <c r="D538" s="18"/>
    </row>
    <row r="539" spans="1:4" s="11" customFormat="1" x14ac:dyDescent="0.25">
      <c r="A539" s="93"/>
      <c r="C539" s="18"/>
      <c r="D539" s="18"/>
    </row>
    <row r="540" spans="1:4" s="11" customFormat="1" x14ac:dyDescent="0.25">
      <c r="A540" s="93"/>
      <c r="C540" s="18"/>
      <c r="D540" s="18"/>
    </row>
    <row r="541" spans="1:4" s="11" customFormat="1" x14ac:dyDescent="0.25">
      <c r="A541" s="93"/>
      <c r="C541" s="18"/>
      <c r="D541" s="18"/>
    </row>
    <row r="542" spans="1:4" s="11" customFormat="1" x14ac:dyDescent="0.25">
      <c r="A542" s="93"/>
      <c r="C542" s="18"/>
      <c r="D542" s="18"/>
    </row>
    <row r="543" spans="1:4" s="11" customFormat="1" x14ac:dyDescent="0.25">
      <c r="A543" s="93"/>
      <c r="C543" s="18"/>
      <c r="D543" s="18"/>
    </row>
    <row r="544" spans="1:4" s="11" customFormat="1" x14ac:dyDescent="0.25">
      <c r="A544" s="93"/>
      <c r="C544" s="18"/>
      <c r="D544" s="18"/>
    </row>
    <row r="545" spans="1:4" s="11" customFormat="1" x14ac:dyDescent="0.25">
      <c r="A545" s="93"/>
      <c r="C545" s="18"/>
      <c r="D545" s="18"/>
    </row>
    <row r="546" spans="1:4" s="11" customFormat="1" x14ac:dyDescent="0.25">
      <c r="A546" s="93"/>
      <c r="C546" s="18"/>
      <c r="D546" s="18"/>
    </row>
    <row r="547" spans="1:4" s="11" customFormat="1" x14ac:dyDescent="0.25">
      <c r="A547" s="93"/>
      <c r="C547" s="18"/>
      <c r="D547" s="18"/>
    </row>
    <row r="548" spans="1:4" s="11" customFormat="1" x14ac:dyDescent="0.25">
      <c r="A548" s="93"/>
      <c r="C548" s="18"/>
      <c r="D548" s="18"/>
    </row>
    <row r="549" spans="1:4" s="11" customFormat="1" x14ac:dyDescent="0.25">
      <c r="A549" s="93"/>
      <c r="C549" s="18"/>
      <c r="D549" s="18"/>
    </row>
    <row r="550" spans="1:4" s="11" customFormat="1" x14ac:dyDescent="0.25">
      <c r="A550" s="93"/>
      <c r="C550" s="18"/>
      <c r="D550" s="18"/>
    </row>
    <row r="551" spans="1:4" s="11" customFormat="1" x14ac:dyDescent="0.25">
      <c r="A551" s="93"/>
      <c r="C551" s="18"/>
      <c r="D551" s="18"/>
    </row>
    <row r="552" spans="1:4" s="11" customFormat="1" x14ac:dyDescent="0.25">
      <c r="A552" s="93"/>
      <c r="C552" s="18"/>
      <c r="D552" s="18"/>
    </row>
    <row r="553" spans="1:4" s="11" customFormat="1" x14ac:dyDescent="0.25">
      <c r="A553" s="93"/>
      <c r="C553" s="18"/>
      <c r="D553" s="18"/>
    </row>
    <row r="554" spans="1:4" s="11" customFormat="1" x14ac:dyDescent="0.25">
      <c r="A554" s="93"/>
      <c r="C554" s="18"/>
      <c r="D554" s="18"/>
    </row>
    <row r="555" spans="1:4" s="11" customFormat="1" x14ac:dyDescent="0.25">
      <c r="A555" s="93"/>
      <c r="C555" s="18"/>
      <c r="D555" s="18"/>
    </row>
    <row r="556" spans="1:4" s="11" customFormat="1" x14ac:dyDescent="0.25">
      <c r="A556" s="93"/>
      <c r="C556" s="18"/>
      <c r="D556" s="18"/>
    </row>
    <row r="557" spans="1:4" s="11" customFormat="1" x14ac:dyDescent="0.25">
      <c r="A557" s="93"/>
      <c r="C557" s="18"/>
      <c r="D557" s="18"/>
    </row>
    <row r="558" spans="1:4" s="11" customFormat="1" x14ac:dyDescent="0.25">
      <c r="A558" s="93"/>
      <c r="C558" s="18"/>
      <c r="D558" s="18"/>
    </row>
    <row r="559" spans="1:4" s="11" customFormat="1" x14ac:dyDescent="0.25">
      <c r="A559" s="93"/>
      <c r="C559" s="18"/>
      <c r="D559" s="18"/>
    </row>
    <row r="560" spans="1:4" s="11" customFormat="1" x14ac:dyDescent="0.25">
      <c r="A560" s="93"/>
      <c r="C560" s="18"/>
      <c r="D560" s="18"/>
    </row>
    <row r="561" spans="1:4" s="11" customFormat="1" x14ac:dyDescent="0.25">
      <c r="A561" s="93"/>
      <c r="C561" s="18"/>
      <c r="D561" s="18"/>
    </row>
    <row r="562" spans="1:4" s="11" customFormat="1" x14ac:dyDescent="0.25">
      <c r="A562" s="93"/>
      <c r="C562" s="18"/>
      <c r="D562" s="18"/>
    </row>
    <row r="563" spans="1:4" s="11" customFormat="1" x14ac:dyDescent="0.25">
      <c r="A563" s="93"/>
      <c r="C563" s="18"/>
      <c r="D563" s="18"/>
    </row>
    <row r="564" spans="1:4" s="11" customFormat="1" x14ac:dyDescent="0.25">
      <c r="A564" s="93"/>
      <c r="C564" s="18"/>
      <c r="D564" s="18"/>
    </row>
    <row r="565" spans="1:4" s="11" customFormat="1" x14ac:dyDescent="0.25">
      <c r="A565" s="93"/>
      <c r="C565" s="18"/>
      <c r="D565" s="18"/>
    </row>
    <row r="566" spans="1:4" s="11" customFormat="1" x14ac:dyDescent="0.25">
      <c r="A566" s="93"/>
      <c r="C566" s="18"/>
      <c r="D566" s="18"/>
    </row>
    <row r="567" spans="1:4" s="11" customFormat="1" x14ac:dyDescent="0.25">
      <c r="A567" s="93"/>
      <c r="C567" s="18"/>
      <c r="D567" s="18"/>
    </row>
    <row r="568" spans="1:4" s="11" customFormat="1" x14ac:dyDescent="0.25">
      <c r="A568" s="93"/>
      <c r="C568" s="18"/>
      <c r="D568" s="18"/>
    </row>
    <row r="569" spans="1:4" s="11" customFormat="1" x14ac:dyDescent="0.25">
      <c r="A569" s="93"/>
      <c r="C569" s="18"/>
      <c r="D569" s="18"/>
    </row>
    <row r="570" spans="1:4" s="11" customFormat="1" x14ac:dyDescent="0.25">
      <c r="A570" s="93"/>
      <c r="C570" s="18"/>
      <c r="D570" s="18"/>
    </row>
    <row r="571" spans="1:4" s="11" customFormat="1" x14ac:dyDescent="0.25">
      <c r="A571" s="93"/>
      <c r="C571" s="18"/>
      <c r="D571" s="18"/>
    </row>
    <row r="572" spans="1:4" s="11" customFormat="1" x14ac:dyDescent="0.25">
      <c r="A572" s="93"/>
      <c r="C572" s="18"/>
      <c r="D572" s="18"/>
    </row>
    <row r="573" spans="1:4" s="11" customFormat="1" x14ac:dyDescent="0.25">
      <c r="A573" s="93"/>
      <c r="C573" s="18"/>
      <c r="D573" s="18"/>
    </row>
    <row r="574" spans="1:4" s="11" customFormat="1" x14ac:dyDescent="0.25">
      <c r="A574" s="93"/>
      <c r="C574" s="18"/>
      <c r="D574" s="18"/>
    </row>
    <row r="575" spans="1:4" s="11" customFormat="1" x14ac:dyDescent="0.25">
      <c r="A575" s="93"/>
      <c r="C575" s="18"/>
      <c r="D575" s="18"/>
    </row>
    <row r="576" spans="1:4" s="11" customFormat="1" x14ac:dyDescent="0.25">
      <c r="A576" s="93"/>
      <c r="C576" s="18"/>
      <c r="D576" s="18"/>
    </row>
    <row r="577" spans="1:4" s="11" customFormat="1" x14ac:dyDescent="0.25">
      <c r="A577" s="93"/>
      <c r="C577" s="18"/>
      <c r="D577" s="18"/>
    </row>
    <row r="578" spans="1:4" s="11" customFormat="1" x14ac:dyDescent="0.25">
      <c r="A578" s="93"/>
      <c r="C578" s="18"/>
      <c r="D578" s="18"/>
    </row>
    <row r="579" spans="1:4" s="11" customFormat="1" x14ac:dyDescent="0.25">
      <c r="A579" s="93"/>
      <c r="C579" s="18"/>
      <c r="D579" s="18"/>
    </row>
    <row r="580" spans="1:4" s="11" customFormat="1" x14ac:dyDescent="0.25">
      <c r="A580" s="93"/>
      <c r="C580" s="18"/>
      <c r="D580" s="18"/>
    </row>
    <row r="581" spans="1:4" s="11" customFormat="1" x14ac:dyDescent="0.25">
      <c r="A581" s="93"/>
      <c r="C581" s="18"/>
      <c r="D581" s="18"/>
    </row>
    <row r="582" spans="1:4" s="11" customFormat="1" x14ac:dyDescent="0.25">
      <c r="A582" s="93"/>
      <c r="C582" s="18"/>
      <c r="D582" s="18"/>
    </row>
    <row r="583" spans="1:4" s="11" customFormat="1" x14ac:dyDescent="0.25">
      <c r="A583" s="93"/>
      <c r="C583" s="18"/>
      <c r="D583" s="18"/>
    </row>
    <row r="584" spans="1:4" s="11" customFormat="1" x14ac:dyDescent="0.25">
      <c r="A584" s="93"/>
      <c r="C584" s="18"/>
      <c r="D584" s="18"/>
    </row>
    <row r="585" spans="1:4" s="11" customFormat="1" x14ac:dyDescent="0.25">
      <c r="A585" s="93"/>
      <c r="C585" s="18"/>
      <c r="D585" s="18"/>
    </row>
    <row r="586" spans="1:4" s="11" customFormat="1" x14ac:dyDescent="0.25">
      <c r="A586" s="93"/>
      <c r="C586" s="18"/>
      <c r="D586" s="18"/>
    </row>
    <row r="587" spans="1:4" s="11" customFormat="1" x14ac:dyDescent="0.25">
      <c r="A587" s="93"/>
      <c r="C587" s="18"/>
      <c r="D587" s="18"/>
    </row>
    <row r="588" spans="1:4" s="11" customFormat="1" x14ac:dyDescent="0.25">
      <c r="A588" s="93"/>
      <c r="C588" s="18"/>
      <c r="D588" s="18"/>
    </row>
    <row r="589" spans="1:4" s="11" customFormat="1" x14ac:dyDescent="0.25">
      <c r="A589" s="93"/>
      <c r="C589" s="18"/>
      <c r="D589" s="18"/>
    </row>
    <row r="590" spans="1:4" s="11" customFormat="1" x14ac:dyDescent="0.25">
      <c r="A590" s="93"/>
      <c r="C590" s="18"/>
      <c r="D590" s="18"/>
    </row>
    <row r="591" spans="1:4" s="11" customFormat="1" x14ac:dyDescent="0.25">
      <c r="A591" s="93"/>
      <c r="C591" s="18"/>
      <c r="D591" s="18"/>
    </row>
    <row r="592" spans="1:4" s="11" customFormat="1" x14ac:dyDescent="0.25">
      <c r="A592" s="93"/>
      <c r="C592" s="18"/>
      <c r="D592" s="18"/>
    </row>
    <row r="593" spans="1:4" s="11" customFormat="1" x14ac:dyDescent="0.25">
      <c r="A593" s="93"/>
      <c r="C593" s="18"/>
      <c r="D593" s="18"/>
    </row>
    <row r="594" spans="1:4" s="11" customFormat="1" x14ac:dyDescent="0.25">
      <c r="A594" s="93"/>
      <c r="C594" s="18"/>
      <c r="D594" s="18"/>
    </row>
    <row r="595" spans="1:4" s="11" customFormat="1" x14ac:dyDescent="0.25">
      <c r="A595" s="93"/>
      <c r="C595" s="18"/>
      <c r="D595" s="18"/>
    </row>
    <row r="596" spans="1:4" s="11" customFormat="1" x14ac:dyDescent="0.25">
      <c r="A596" s="93"/>
      <c r="C596" s="18"/>
      <c r="D596" s="18"/>
    </row>
    <row r="597" spans="1:4" s="11" customFormat="1" x14ac:dyDescent="0.25">
      <c r="A597" s="93"/>
      <c r="C597" s="18"/>
      <c r="D597" s="18"/>
    </row>
    <row r="598" spans="1:4" s="11" customFormat="1" x14ac:dyDescent="0.25">
      <c r="A598" s="93"/>
      <c r="C598" s="18"/>
      <c r="D598" s="18"/>
    </row>
    <row r="599" spans="1:4" s="11" customFormat="1" x14ac:dyDescent="0.25">
      <c r="A599" s="93"/>
      <c r="C599" s="18"/>
      <c r="D599" s="18"/>
    </row>
    <row r="600" spans="1:4" s="11" customFormat="1" x14ac:dyDescent="0.25">
      <c r="A600" s="93"/>
      <c r="C600" s="18"/>
      <c r="D600" s="18"/>
    </row>
    <row r="601" spans="1:4" s="11" customFormat="1" x14ac:dyDescent="0.25">
      <c r="A601" s="93"/>
      <c r="C601" s="18"/>
      <c r="D601" s="18"/>
    </row>
    <row r="602" spans="1:4" s="11" customFormat="1" x14ac:dyDescent="0.25">
      <c r="A602" s="93"/>
      <c r="C602" s="18"/>
      <c r="D602" s="18"/>
    </row>
    <row r="603" spans="1:4" s="11" customFormat="1" x14ac:dyDescent="0.25">
      <c r="A603" s="93"/>
      <c r="C603" s="18"/>
      <c r="D603" s="18"/>
    </row>
    <row r="604" spans="1:4" s="11" customFormat="1" x14ac:dyDescent="0.25">
      <c r="A604" s="93"/>
      <c r="C604" s="18"/>
      <c r="D604" s="18"/>
    </row>
    <row r="605" spans="1:4" s="11" customFormat="1" x14ac:dyDescent="0.25">
      <c r="A605" s="93"/>
      <c r="C605" s="18"/>
      <c r="D605" s="18"/>
    </row>
    <row r="606" spans="1:4" s="11" customFormat="1" x14ac:dyDescent="0.25">
      <c r="A606" s="93"/>
      <c r="C606" s="18"/>
      <c r="D606" s="18"/>
    </row>
    <row r="607" spans="1:4" s="11" customFormat="1" x14ac:dyDescent="0.25">
      <c r="A607" s="93"/>
      <c r="C607" s="18"/>
      <c r="D607" s="18"/>
    </row>
    <row r="608" spans="1:4" s="11" customFormat="1" x14ac:dyDescent="0.25">
      <c r="A608" s="93"/>
      <c r="C608" s="18"/>
      <c r="D608" s="18"/>
    </row>
    <row r="609" spans="1:4" s="11" customFormat="1" x14ac:dyDescent="0.25">
      <c r="A609" s="93"/>
      <c r="C609" s="18"/>
      <c r="D609" s="18"/>
    </row>
    <row r="610" spans="1:4" s="11" customFormat="1" x14ac:dyDescent="0.25">
      <c r="A610" s="93"/>
      <c r="C610" s="18"/>
      <c r="D610" s="18"/>
    </row>
    <row r="611" spans="1:4" s="11" customFormat="1" x14ac:dyDescent="0.25">
      <c r="A611" s="93"/>
      <c r="C611" s="18"/>
      <c r="D611" s="18"/>
    </row>
    <row r="612" spans="1:4" s="11" customFormat="1" x14ac:dyDescent="0.25">
      <c r="A612" s="93"/>
      <c r="C612" s="18"/>
      <c r="D612" s="18"/>
    </row>
    <row r="613" spans="1:4" s="11" customFormat="1" x14ac:dyDescent="0.25">
      <c r="A613" s="93"/>
      <c r="C613" s="18"/>
      <c r="D613" s="18"/>
    </row>
    <row r="614" spans="1:4" s="11" customFormat="1" x14ac:dyDescent="0.25">
      <c r="A614" s="93"/>
      <c r="C614" s="18"/>
      <c r="D614" s="18"/>
    </row>
    <row r="615" spans="1:4" s="11" customFormat="1" x14ac:dyDescent="0.25">
      <c r="A615" s="93"/>
      <c r="C615" s="18"/>
      <c r="D615" s="18"/>
    </row>
    <row r="616" spans="1:4" s="11" customFormat="1" x14ac:dyDescent="0.25">
      <c r="A616" s="93"/>
      <c r="C616" s="18"/>
      <c r="D616" s="18"/>
    </row>
    <row r="617" spans="1:4" s="11" customFormat="1" x14ac:dyDescent="0.25">
      <c r="A617" s="93"/>
      <c r="C617" s="18"/>
      <c r="D617" s="18"/>
    </row>
    <row r="618" spans="1:4" s="11" customFormat="1" x14ac:dyDescent="0.25">
      <c r="A618" s="93"/>
      <c r="C618" s="18"/>
      <c r="D618" s="18"/>
    </row>
    <row r="619" spans="1:4" s="11" customFormat="1" x14ac:dyDescent="0.25">
      <c r="A619" s="93"/>
      <c r="C619" s="18"/>
      <c r="D619" s="18"/>
    </row>
    <row r="620" spans="1:4" s="11" customFormat="1" x14ac:dyDescent="0.25">
      <c r="A620" s="93"/>
      <c r="C620" s="18"/>
      <c r="D620" s="18"/>
    </row>
    <row r="621" spans="1:4" s="11" customFormat="1" x14ac:dyDescent="0.25">
      <c r="A621" s="93"/>
      <c r="C621" s="18"/>
      <c r="D621" s="18"/>
    </row>
    <row r="622" spans="1:4" s="11" customFormat="1" x14ac:dyDescent="0.25">
      <c r="A622" s="93"/>
      <c r="C622" s="18"/>
      <c r="D622" s="18"/>
    </row>
    <row r="623" spans="1:4" s="11" customFormat="1" x14ac:dyDescent="0.25">
      <c r="A623" s="93"/>
      <c r="C623" s="18"/>
      <c r="D623" s="18"/>
    </row>
    <row r="624" spans="1:4" s="11" customFormat="1" x14ac:dyDescent="0.25">
      <c r="A624" s="93"/>
      <c r="C624" s="18"/>
      <c r="D624" s="18"/>
    </row>
    <row r="625" spans="1:4" s="11" customFormat="1" x14ac:dyDescent="0.25">
      <c r="A625" s="93"/>
      <c r="C625" s="18"/>
      <c r="D625" s="18"/>
    </row>
    <row r="626" spans="1:4" s="11" customFormat="1" x14ac:dyDescent="0.25">
      <c r="A626" s="93"/>
      <c r="C626" s="18"/>
      <c r="D626" s="18"/>
    </row>
    <row r="627" spans="1:4" s="11" customFormat="1" x14ac:dyDescent="0.25">
      <c r="A627" s="93"/>
      <c r="C627" s="18"/>
      <c r="D627" s="18"/>
    </row>
    <row r="628" spans="1:4" s="11" customFormat="1" x14ac:dyDescent="0.25">
      <c r="A628" s="93"/>
      <c r="C628" s="18"/>
      <c r="D628" s="18"/>
    </row>
    <row r="629" spans="1:4" s="11" customFormat="1" x14ac:dyDescent="0.25">
      <c r="A629" s="93"/>
      <c r="C629" s="18"/>
      <c r="D629" s="18"/>
    </row>
    <row r="630" spans="1:4" s="11" customFormat="1" x14ac:dyDescent="0.25">
      <c r="A630" s="93"/>
      <c r="C630" s="18"/>
      <c r="D630" s="18"/>
    </row>
    <row r="631" spans="1:4" s="11" customFormat="1" x14ac:dyDescent="0.25">
      <c r="A631" s="93"/>
      <c r="C631" s="18"/>
      <c r="D631" s="18"/>
    </row>
    <row r="632" spans="1:4" s="11" customFormat="1" x14ac:dyDescent="0.25">
      <c r="A632" s="93"/>
      <c r="C632" s="18"/>
      <c r="D632" s="18"/>
    </row>
    <row r="633" spans="1:4" s="11" customFormat="1" x14ac:dyDescent="0.25">
      <c r="A633" s="93"/>
      <c r="C633" s="18"/>
      <c r="D633" s="18"/>
    </row>
    <row r="634" spans="1:4" s="11" customFormat="1" x14ac:dyDescent="0.25">
      <c r="A634" s="93"/>
      <c r="C634" s="18"/>
      <c r="D634" s="18"/>
    </row>
    <row r="635" spans="1:4" s="11" customFormat="1" x14ac:dyDescent="0.25">
      <c r="A635" s="93"/>
      <c r="C635" s="18"/>
      <c r="D635" s="18"/>
    </row>
    <row r="636" spans="1:4" s="11" customFormat="1" x14ac:dyDescent="0.25">
      <c r="A636" s="93"/>
      <c r="C636" s="18"/>
      <c r="D636" s="18"/>
    </row>
    <row r="637" spans="1:4" s="11" customFormat="1" x14ac:dyDescent="0.25">
      <c r="A637" s="93"/>
      <c r="C637" s="18"/>
      <c r="D637" s="18"/>
    </row>
    <row r="638" spans="1:4" s="11" customFormat="1" x14ac:dyDescent="0.25">
      <c r="A638" s="93"/>
      <c r="C638" s="18"/>
      <c r="D638" s="18"/>
    </row>
    <row r="639" spans="1:4" s="11" customFormat="1" x14ac:dyDescent="0.25">
      <c r="A639" s="93"/>
      <c r="C639" s="18"/>
      <c r="D639" s="18"/>
    </row>
    <row r="640" spans="1:4" s="11" customFormat="1" x14ac:dyDescent="0.25">
      <c r="A640" s="93"/>
      <c r="C640" s="18"/>
      <c r="D640" s="18"/>
    </row>
    <row r="641" spans="1:4" s="11" customFormat="1" x14ac:dyDescent="0.25">
      <c r="A641" s="93"/>
      <c r="C641" s="18"/>
      <c r="D641" s="18"/>
    </row>
    <row r="642" spans="1:4" s="11" customFormat="1" x14ac:dyDescent="0.25">
      <c r="A642" s="93"/>
      <c r="C642" s="18"/>
      <c r="D642" s="18"/>
    </row>
    <row r="643" spans="1:4" s="11" customFormat="1" x14ac:dyDescent="0.25">
      <c r="A643" s="93"/>
      <c r="C643" s="18"/>
      <c r="D643" s="18"/>
    </row>
    <row r="644" spans="1:4" s="11" customFormat="1" x14ac:dyDescent="0.25">
      <c r="A644" s="93"/>
      <c r="C644" s="18"/>
      <c r="D644" s="18"/>
    </row>
    <row r="645" spans="1:4" s="11" customFormat="1" x14ac:dyDescent="0.25">
      <c r="A645" s="93"/>
      <c r="C645" s="18"/>
      <c r="D645" s="18"/>
    </row>
    <row r="646" spans="1:4" s="11" customFormat="1" x14ac:dyDescent="0.25">
      <c r="A646" s="93"/>
      <c r="C646" s="18"/>
      <c r="D646" s="18"/>
    </row>
    <row r="647" spans="1:4" s="11" customFormat="1" x14ac:dyDescent="0.25">
      <c r="A647" s="93"/>
      <c r="C647" s="18"/>
      <c r="D647" s="18"/>
    </row>
    <row r="648" spans="1:4" s="11" customFormat="1" x14ac:dyDescent="0.25">
      <c r="A648" s="93"/>
      <c r="C648" s="18"/>
      <c r="D648" s="18"/>
    </row>
    <row r="649" spans="1:4" s="11" customFormat="1" x14ac:dyDescent="0.25">
      <c r="A649" s="93"/>
      <c r="C649" s="18"/>
      <c r="D649" s="18"/>
    </row>
    <row r="650" spans="1:4" s="11" customFormat="1" x14ac:dyDescent="0.25">
      <c r="A650" s="93"/>
      <c r="C650" s="18"/>
      <c r="D650" s="18"/>
    </row>
    <row r="651" spans="1:4" s="11" customFormat="1" x14ac:dyDescent="0.25">
      <c r="A651" s="93"/>
      <c r="C651" s="18"/>
      <c r="D651" s="18"/>
    </row>
    <row r="652" spans="1:4" s="11" customFormat="1" x14ac:dyDescent="0.25">
      <c r="A652" s="93"/>
      <c r="C652" s="18"/>
      <c r="D652" s="18"/>
    </row>
    <row r="653" spans="1:4" s="11" customFormat="1" x14ac:dyDescent="0.25">
      <c r="A653" s="93"/>
      <c r="C653" s="18"/>
      <c r="D653" s="18"/>
    </row>
    <row r="654" spans="1:4" s="11" customFormat="1" x14ac:dyDescent="0.25">
      <c r="A654" s="93"/>
      <c r="C654" s="18"/>
      <c r="D654" s="18"/>
    </row>
    <row r="655" spans="1:4" s="11" customFormat="1" x14ac:dyDescent="0.25">
      <c r="A655" s="93"/>
      <c r="C655" s="18"/>
      <c r="D655" s="18"/>
    </row>
    <row r="656" spans="1:4" s="11" customFormat="1" x14ac:dyDescent="0.25">
      <c r="A656" s="93"/>
      <c r="C656" s="18"/>
      <c r="D656" s="18"/>
    </row>
    <row r="657" spans="1:4" s="11" customFormat="1" x14ac:dyDescent="0.25">
      <c r="A657" s="93"/>
      <c r="C657" s="18"/>
      <c r="D657" s="18"/>
    </row>
    <row r="658" spans="1:4" s="11" customFormat="1" x14ac:dyDescent="0.25">
      <c r="A658" s="93"/>
      <c r="C658" s="18"/>
      <c r="D658" s="18"/>
    </row>
    <row r="659" spans="1:4" s="11" customFormat="1" x14ac:dyDescent="0.25">
      <c r="A659" s="93"/>
      <c r="C659" s="18"/>
      <c r="D659" s="18"/>
    </row>
    <row r="660" spans="1:4" s="11" customFormat="1" x14ac:dyDescent="0.25">
      <c r="A660" s="93"/>
      <c r="C660" s="18"/>
      <c r="D660" s="18"/>
    </row>
    <row r="661" spans="1:4" s="11" customFormat="1" x14ac:dyDescent="0.25">
      <c r="A661" s="93"/>
      <c r="C661" s="18"/>
      <c r="D661" s="18"/>
    </row>
    <row r="662" spans="1:4" s="11" customFormat="1" x14ac:dyDescent="0.25">
      <c r="A662" s="93"/>
      <c r="C662" s="18"/>
      <c r="D662" s="18"/>
    </row>
    <row r="663" spans="1:4" s="11" customFormat="1" x14ac:dyDescent="0.25">
      <c r="A663" s="93"/>
      <c r="C663" s="18"/>
      <c r="D663" s="18"/>
    </row>
    <row r="664" spans="1:4" s="11" customFormat="1" x14ac:dyDescent="0.25">
      <c r="A664" s="93"/>
      <c r="C664" s="18"/>
      <c r="D664" s="18"/>
    </row>
    <row r="665" spans="1:4" s="11" customFormat="1" x14ac:dyDescent="0.25">
      <c r="A665" s="93"/>
      <c r="C665" s="18"/>
      <c r="D665" s="18"/>
    </row>
    <row r="666" spans="1:4" s="11" customFormat="1" x14ac:dyDescent="0.25">
      <c r="A666" s="93"/>
      <c r="C666" s="18"/>
      <c r="D666" s="18"/>
    </row>
    <row r="667" spans="1:4" s="11" customFormat="1" x14ac:dyDescent="0.25">
      <c r="A667" s="93"/>
      <c r="C667" s="18"/>
      <c r="D667" s="18"/>
    </row>
    <row r="668" spans="1:4" s="11" customFormat="1" x14ac:dyDescent="0.25">
      <c r="A668" s="93"/>
      <c r="C668" s="18"/>
      <c r="D668" s="18"/>
    </row>
    <row r="669" spans="1:4" s="11" customFormat="1" x14ac:dyDescent="0.25">
      <c r="A669" s="93"/>
      <c r="C669" s="18"/>
      <c r="D669" s="18"/>
    </row>
    <row r="670" spans="1:4" s="11" customFormat="1" x14ac:dyDescent="0.25">
      <c r="A670" s="93"/>
      <c r="C670" s="18"/>
      <c r="D670" s="18"/>
    </row>
    <row r="671" spans="1:4" s="11" customFormat="1" x14ac:dyDescent="0.25">
      <c r="A671" s="93"/>
      <c r="C671" s="18"/>
      <c r="D671" s="18"/>
    </row>
    <row r="672" spans="1:4" s="11" customFormat="1" x14ac:dyDescent="0.25">
      <c r="A672" s="93"/>
      <c r="C672" s="18"/>
      <c r="D672" s="18"/>
    </row>
    <row r="673" spans="1:4" s="11" customFormat="1" x14ac:dyDescent="0.25">
      <c r="A673" s="93"/>
      <c r="C673" s="18"/>
      <c r="D673" s="18"/>
    </row>
    <row r="674" spans="1:4" s="11" customFormat="1" x14ac:dyDescent="0.25">
      <c r="A674" s="93"/>
      <c r="C674" s="18"/>
      <c r="D674" s="18"/>
    </row>
    <row r="675" spans="1:4" s="11" customFormat="1" x14ac:dyDescent="0.25">
      <c r="A675" s="93"/>
      <c r="C675" s="18"/>
      <c r="D675" s="18"/>
    </row>
    <row r="676" spans="1:4" s="11" customFormat="1" x14ac:dyDescent="0.25">
      <c r="A676" s="93"/>
      <c r="C676" s="18"/>
      <c r="D676" s="18"/>
    </row>
    <row r="677" spans="1:4" s="11" customFormat="1" x14ac:dyDescent="0.25">
      <c r="A677" s="93"/>
      <c r="C677" s="18"/>
      <c r="D677" s="18"/>
    </row>
    <row r="678" spans="1:4" s="11" customFormat="1" x14ac:dyDescent="0.25">
      <c r="A678" s="93"/>
      <c r="C678" s="18"/>
      <c r="D678" s="18"/>
    </row>
    <row r="679" spans="1:4" s="11" customFormat="1" x14ac:dyDescent="0.25">
      <c r="A679" s="93"/>
      <c r="C679" s="18"/>
      <c r="D679" s="18"/>
    </row>
    <row r="680" spans="1:4" s="11" customFormat="1" x14ac:dyDescent="0.25">
      <c r="A680" s="93"/>
      <c r="C680" s="18"/>
      <c r="D680" s="18"/>
    </row>
    <row r="681" spans="1:4" s="11" customFormat="1" x14ac:dyDescent="0.25">
      <c r="A681" s="93"/>
      <c r="C681" s="18"/>
      <c r="D681" s="18"/>
    </row>
    <row r="682" spans="1:4" s="11" customFormat="1" x14ac:dyDescent="0.25">
      <c r="A682" s="93"/>
      <c r="C682" s="18"/>
      <c r="D682" s="18"/>
    </row>
    <row r="683" spans="1:4" s="11" customFormat="1" x14ac:dyDescent="0.25">
      <c r="A683" s="93"/>
      <c r="C683" s="18"/>
      <c r="D683" s="18"/>
    </row>
    <row r="684" spans="1:4" s="11" customFormat="1" x14ac:dyDescent="0.25">
      <c r="A684" s="93"/>
      <c r="C684" s="18"/>
      <c r="D684" s="18"/>
    </row>
    <row r="685" spans="1:4" s="11" customFormat="1" x14ac:dyDescent="0.25">
      <c r="A685" s="93"/>
      <c r="C685" s="18"/>
      <c r="D685" s="18"/>
    </row>
    <row r="686" spans="1:4" s="11" customFormat="1" x14ac:dyDescent="0.25">
      <c r="A686" s="93"/>
      <c r="C686" s="18"/>
      <c r="D686" s="18"/>
    </row>
    <row r="687" spans="1:4" s="11" customFormat="1" x14ac:dyDescent="0.25">
      <c r="A687" s="93"/>
      <c r="C687" s="18"/>
      <c r="D687" s="18"/>
    </row>
    <row r="688" spans="1:4" s="11" customFormat="1" x14ac:dyDescent="0.25">
      <c r="A688" s="93"/>
      <c r="C688" s="18"/>
      <c r="D688" s="18"/>
    </row>
    <row r="689" spans="1:4" s="11" customFormat="1" x14ac:dyDescent="0.25">
      <c r="A689" s="93"/>
      <c r="C689" s="18"/>
      <c r="D689" s="18"/>
    </row>
    <row r="690" spans="1:4" s="11" customFormat="1" x14ac:dyDescent="0.25">
      <c r="A690" s="93"/>
      <c r="C690" s="18"/>
      <c r="D690" s="18"/>
    </row>
    <row r="691" spans="1:4" s="11" customFormat="1" x14ac:dyDescent="0.25">
      <c r="A691" s="93"/>
      <c r="C691" s="18"/>
      <c r="D691" s="18"/>
    </row>
    <row r="692" spans="1:4" s="11" customFormat="1" x14ac:dyDescent="0.25">
      <c r="A692" s="93"/>
      <c r="C692" s="18"/>
      <c r="D692" s="18"/>
    </row>
    <row r="693" spans="1:4" s="11" customFormat="1" x14ac:dyDescent="0.25">
      <c r="A693" s="93"/>
      <c r="C693" s="18"/>
      <c r="D693" s="18"/>
    </row>
    <row r="694" spans="1:4" s="11" customFormat="1" x14ac:dyDescent="0.25">
      <c r="A694" s="93"/>
      <c r="C694" s="18"/>
      <c r="D694" s="18"/>
    </row>
    <row r="695" spans="1:4" s="11" customFormat="1" x14ac:dyDescent="0.25">
      <c r="A695" s="93"/>
      <c r="C695" s="18"/>
      <c r="D695" s="18"/>
    </row>
    <row r="696" spans="1:4" s="11" customFormat="1" x14ac:dyDescent="0.25">
      <c r="A696" s="93"/>
      <c r="C696" s="18"/>
      <c r="D696" s="18"/>
    </row>
    <row r="697" spans="1:4" s="11" customFormat="1" x14ac:dyDescent="0.25">
      <c r="A697" s="93"/>
      <c r="C697" s="18"/>
      <c r="D697" s="18"/>
    </row>
    <row r="698" spans="1:4" s="11" customFormat="1" x14ac:dyDescent="0.25">
      <c r="A698" s="93"/>
      <c r="C698" s="18"/>
      <c r="D698" s="18"/>
    </row>
    <row r="699" spans="1:4" s="11" customFormat="1" x14ac:dyDescent="0.25">
      <c r="A699" s="93"/>
      <c r="C699" s="18"/>
      <c r="D699" s="18"/>
    </row>
    <row r="700" spans="1:4" s="11" customFormat="1" x14ac:dyDescent="0.25">
      <c r="A700" s="93"/>
      <c r="C700" s="18"/>
      <c r="D700" s="18"/>
    </row>
    <row r="701" spans="1:4" s="11" customFormat="1" x14ac:dyDescent="0.25">
      <c r="A701" s="93"/>
      <c r="C701" s="18"/>
      <c r="D701" s="18"/>
    </row>
    <row r="702" spans="1:4" s="11" customFormat="1" x14ac:dyDescent="0.25">
      <c r="A702" s="93"/>
      <c r="C702" s="18"/>
      <c r="D702" s="18"/>
    </row>
    <row r="703" spans="1:4" s="11" customFormat="1" x14ac:dyDescent="0.25">
      <c r="A703" s="93"/>
      <c r="C703" s="18"/>
      <c r="D703" s="18"/>
    </row>
    <row r="704" spans="1:4" s="11" customFormat="1" x14ac:dyDescent="0.25">
      <c r="A704" s="93"/>
      <c r="C704" s="18"/>
      <c r="D704" s="18"/>
    </row>
    <row r="705" spans="1:4" s="11" customFormat="1" x14ac:dyDescent="0.25">
      <c r="A705" s="93"/>
      <c r="C705" s="18"/>
      <c r="D705" s="18"/>
    </row>
    <row r="706" spans="1:4" s="11" customFormat="1" x14ac:dyDescent="0.25">
      <c r="A706" s="93"/>
      <c r="C706" s="18"/>
      <c r="D706" s="18"/>
    </row>
    <row r="707" spans="1:4" s="11" customFormat="1" x14ac:dyDescent="0.25">
      <c r="A707" s="93"/>
      <c r="C707" s="18"/>
      <c r="D707" s="18"/>
    </row>
    <row r="708" spans="1:4" s="11" customFormat="1" x14ac:dyDescent="0.25">
      <c r="A708" s="93"/>
      <c r="C708" s="18"/>
      <c r="D708" s="18"/>
    </row>
    <row r="709" spans="1:4" s="11" customFormat="1" x14ac:dyDescent="0.25">
      <c r="A709" s="93"/>
      <c r="C709" s="18"/>
      <c r="D709" s="18"/>
    </row>
    <row r="710" spans="1:4" s="11" customFormat="1" x14ac:dyDescent="0.25">
      <c r="A710" s="93"/>
      <c r="C710" s="18"/>
      <c r="D710" s="18"/>
    </row>
    <row r="711" spans="1:4" s="11" customFormat="1" x14ac:dyDescent="0.25">
      <c r="A711" s="93"/>
      <c r="C711" s="18"/>
      <c r="D711" s="18"/>
    </row>
    <row r="712" spans="1:4" s="11" customFormat="1" x14ac:dyDescent="0.25">
      <c r="A712" s="93"/>
      <c r="C712" s="18"/>
      <c r="D712" s="18"/>
    </row>
    <row r="713" spans="1:4" s="11" customFormat="1" x14ac:dyDescent="0.25">
      <c r="A713" s="93"/>
      <c r="C713" s="18"/>
      <c r="D713" s="18"/>
    </row>
    <row r="714" spans="1:4" s="11" customFormat="1" x14ac:dyDescent="0.25">
      <c r="A714" s="93"/>
      <c r="C714" s="18"/>
      <c r="D714" s="18"/>
    </row>
    <row r="715" spans="1:4" s="11" customFormat="1" x14ac:dyDescent="0.25">
      <c r="A715" s="93"/>
      <c r="C715" s="18"/>
      <c r="D715" s="18"/>
    </row>
    <row r="716" spans="1:4" s="11" customFormat="1" x14ac:dyDescent="0.25">
      <c r="A716" s="93"/>
      <c r="C716" s="18"/>
      <c r="D716" s="18"/>
    </row>
    <row r="717" spans="1:4" s="11" customFormat="1" x14ac:dyDescent="0.25">
      <c r="A717" s="93"/>
      <c r="C717" s="18"/>
      <c r="D717" s="18"/>
    </row>
    <row r="718" spans="1:4" s="11" customFormat="1" x14ac:dyDescent="0.25">
      <c r="A718" s="93"/>
      <c r="C718" s="18"/>
      <c r="D718" s="18"/>
    </row>
    <row r="719" spans="1:4" s="11" customFormat="1" x14ac:dyDescent="0.25">
      <c r="A719" s="93"/>
      <c r="C719" s="18"/>
      <c r="D719" s="18"/>
    </row>
    <row r="720" spans="1:4" s="11" customFormat="1" x14ac:dyDescent="0.25">
      <c r="A720" s="93"/>
      <c r="C720" s="18"/>
      <c r="D720" s="18"/>
    </row>
    <row r="721" spans="1:8" s="11" customFormat="1" x14ac:dyDescent="0.25">
      <c r="A721" s="93"/>
      <c r="C721" s="18"/>
      <c r="D721" s="18"/>
    </row>
    <row r="722" spans="1:8" s="11" customFormat="1" x14ac:dyDescent="0.25">
      <c r="A722" s="93"/>
      <c r="C722" s="18"/>
      <c r="D722" s="18"/>
    </row>
    <row r="723" spans="1:8" s="11" customFormat="1" x14ac:dyDescent="0.25">
      <c r="A723" s="93"/>
      <c r="C723" s="18"/>
      <c r="D723" s="18"/>
    </row>
    <row r="724" spans="1:8" s="11" customFormat="1" x14ac:dyDescent="0.25">
      <c r="A724" s="93"/>
      <c r="C724" s="18"/>
      <c r="D724" s="18"/>
    </row>
    <row r="725" spans="1:8" s="11" customFormat="1" x14ac:dyDescent="0.25">
      <c r="A725" s="93"/>
      <c r="C725" s="18"/>
      <c r="D725" s="18"/>
    </row>
    <row r="726" spans="1:8" s="11" customFormat="1" x14ac:dyDescent="0.25">
      <c r="A726" s="93"/>
      <c r="C726" s="18"/>
      <c r="D726" s="18"/>
    </row>
    <row r="727" spans="1:8" s="11" customFormat="1" x14ac:dyDescent="0.25">
      <c r="A727" s="93"/>
      <c r="C727" s="18"/>
      <c r="D727" s="18"/>
    </row>
    <row r="728" spans="1:8" s="11" customFormat="1" x14ac:dyDescent="0.25">
      <c r="A728" s="93"/>
      <c r="C728" s="18"/>
      <c r="D728" s="18"/>
    </row>
    <row r="729" spans="1:8" s="11" customFormat="1" x14ac:dyDescent="0.25">
      <c r="A729" s="93"/>
      <c r="C729" s="18"/>
      <c r="D729" s="18"/>
    </row>
    <row r="730" spans="1:8" s="11" customFormat="1" x14ac:dyDescent="0.25">
      <c r="A730" s="93"/>
      <c r="C730" s="18"/>
      <c r="D730" s="18"/>
    </row>
    <row r="731" spans="1:8" s="11" customFormat="1" x14ac:dyDescent="0.25">
      <c r="A731" s="93"/>
      <c r="C731" s="18"/>
      <c r="D731" s="18"/>
    </row>
    <row r="732" spans="1:8" s="11" customFormat="1" x14ac:dyDescent="0.25">
      <c r="A732" s="93"/>
      <c r="C732" s="18"/>
      <c r="D732" s="18"/>
    </row>
    <row r="733" spans="1:8" x14ac:dyDescent="0.25">
      <c r="B733" s="11"/>
      <c r="C733" s="18"/>
      <c r="D733" s="18"/>
      <c r="E733" s="11"/>
      <c r="F733" s="11"/>
      <c r="G733" s="11"/>
      <c r="H733" s="11"/>
    </row>
  </sheetData>
  <sheetProtection algorithmName="SHA-512" hashValue="k+n0ox2VVmKjaaS7B2TUd20owe3KVOeZh4PchbHa3ulT4kCC+9HNH2glMaCuoBVGscFgawKs1ZIVs3GBFHYjoQ==" saltValue="yA4GVkujkZadBbIpy22ReQ==" spinCount="100000" sheet="1" selectLockedCells="1"/>
  <mergeCells count="3">
    <mergeCell ref="C5:H5"/>
    <mergeCell ref="F6:G6"/>
    <mergeCell ref="E3:F3"/>
  </mergeCells>
  <phoneticPr fontId="9" type="noConversion"/>
  <dataValidations count="2">
    <dataValidation type="decimal" allowBlank="1" showInputMessage="1" showErrorMessage="1" sqref="C45:D45 B54:H58 C61:H61 B47:E47 E45:E46 C63:H64 F46 C9:H13 C38:F44 G16:G20 C21:H21 H38:H46 G22:G46 C51:H52" xr:uid="{3EA12E4F-5AD8-41FC-8CED-921BE9037B41}">
      <formula1>0</formula1>
      <formula2>10</formula2>
    </dataValidation>
    <dataValidation type="whole" allowBlank="1" showInputMessage="1" showErrorMessage="1" sqref="D45:H45 C47:H47" xr:uid="{3A74F11D-05B4-4256-B95A-735D565271A9}">
      <formula1>0</formula1>
      <formula2>100</formula2>
    </dataValidation>
  </dataValidations>
  <pageMargins left="0.75" right="0.75" top="1" bottom="1" header="0.5" footer="0.5"/>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15BCFBE565C54FAC0AC1B35A294CFE" ma:contentTypeVersion="13" ma:contentTypeDescription="Create a new document." ma:contentTypeScope="" ma:versionID="7a106c70413b8a95c15d4586de213bf8">
  <xsd:schema xmlns:xsd="http://www.w3.org/2001/XMLSchema" xmlns:xs="http://www.w3.org/2001/XMLSchema" xmlns:p="http://schemas.microsoft.com/office/2006/metadata/properties" xmlns:ns2="47e0a124-4496-47d7-9616-2dacf401eadb" xmlns:ns3="74e53554-c2e4-4742-8c40-ab3514c6ff1e" targetNamespace="http://schemas.microsoft.com/office/2006/metadata/properties" ma:root="true" ma:fieldsID="108689fc9c5af765c665e67618f6d53d" ns2:_="" ns3:_="">
    <xsd:import namespace="47e0a124-4496-47d7-9616-2dacf401eadb"/>
    <xsd:import namespace="74e53554-c2e4-4742-8c40-ab3514c6ff1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0a124-4496-47d7-9616-2dacf401e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e53554-c2e4-4742-8c40-ab3514c6ff1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737B76-87EE-4D04-BB29-9973603D0CF3}">
  <ds:schemaRefs>
    <ds:schemaRef ds:uri="http://schemas.microsoft.com/sharepoint/v3/contenttype/forms"/>
  </ds:schemaRefs>
</ds:datastoreItem>
</file>

<file path=customXml/itemProps2.xml><?xml version="1.0" encoding="utf-8"?>
<ds:datastoreItem xmlns:ds="http://schemas.openxmlformats.org/officeDocument/2006/customXml" ds:itemID="{2B7EAB56-0A57-4918-804F-DE154EC33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0a124-4496-47d7-9616-2dacf401eadb"/>
    <ds:schemaRef ds:uri="74e53554-c2e4-4742-8c40-ab3514c6ff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2DC3A-F3DA-488F-9E66-E6441D5BE784}">
  <ds:schemaRefs>
    <ds:schemaRef ds:uri="http://schemas.microsoft.com/office/2006/metadata/properties"/>
    <ds:schemaRef ds:uri="http://www.w3.org/XML/1998/namespace"/>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Read me First</vt:lpstr>
      <vt:lpstr>ProgramSheet</vt:lpstr>
      <vt:lpstr>Staffing Prediction</vt:lpstr>
      <vt:lpstr>Ontario 2021 FTE_Weights</vt:lpstr>
      <vt:lpstr>Custom FTE_Weights</vt:lpstr>
      <vt:lpstr>'Read me First'!_Hlk2195010</vt:lpstr>
      <vt:lpstr>WeightSheet</vt:lpstr>
      <vt:lpstr>Worksheet_Names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Johnson</dc:creator>
  <cp:lastModifiedBy>Jerry Battista</cp:lastModifiedBy>
  <cp:lastPrinted>2023-10-20T17:44:30Z</cp:lastPrinted>
  <dcterms:created xsi:type="dcterms:W3CDTF">2011-02-16T21:02:45Z</dcterms:created>
  <dcterms:modified xsi:type="dcterms:W3CDTF">2023-10-27T14:44:58Z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0x0101008315BCFBE565C54FAC0AC1B35A294CFE</vt:lpwstr>
  </property>
</Properties>
</file>